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\Chekhov\Site\html\2018-2019\"/>
    </mc:Choice>
  </mc:AlternateContent>
  <bookViews>
    <workbookView xWindow="0" yWindow="0" windowWidth="11325" windowHeight="8835" activeTab="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3" i="3" l="1"/>
  <c r="D19" i="3"/>
  <c r="E90" i="2"/>
  <c r="E89" i="2"/>
  <c r="D88" i="2"/>
  <c r="E88" i="2" s="1"/>
  <c r="C88" i="2"/>
  <c r="E87" i="2"/>
  <c r="E86" i="2"/>
  <c r="D85" i="2"/>
  <c r="C85" i="2"/>
  <c r="E84" i="2"/>
  <c r="E83" i="2"/>
  <c r="E82" i="2"/>
  <c r="E81" i="2"/>
  <c r="D80" i="2"/>
  <c r="C80" i="2"/>
  <c r="C71" i="2" s="1"/>
  <c r="E79" i="2"/>
  <c r="E78" i="2"/>
  <c r="E77" i="2"/>
  <c r="E76" i="2"/>
  <c r="E75" i="2"/>
  <c r="E74" i="2"/>
  <c r="E73" i="2"/>
  <c r="D72" i="2"/>
  <c r="E72" i="2" s="1"/>
  <c r="D71" i="2"/>
  <c r="E70" i="2"/>
  <c r="E66" i="2"/>
  <c r="E65" i="2"/>
  <c r="E64" i="2"/>
  <c r="E63" i="2"/>
  <c r="E62" i="2"/>
  <c r="D61" i="2"/>
  <c r="E61" i="2" s="1"/>
  <c r="C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D34" i="2"/>
  <c r="E34" i="2" s="1"/>
  <c r="C34" i="2"/>
  <c r="E33" i="2"/>
  <c r="E32" i="2"/>
  <c r="E31" i="2"/>
  <c r="E30" i="2"/>
  <c r="E29" i="2"/>
  <c r="E28" i="2"/>
  <c r="E27" i="2"/>
  <c r="E26" i="2"/>
  <c r="E25" i="2"/>
  <c r="C24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7" i="2"/>
  <c r="C7" i="2"/>
  <c r="E6" i="2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D34" i="1"/>
  <c r="D24" i="1" s="1"/>
  <c r="E24" i="1" s="1"/>
  <c r="C34" i="1"/>
  <c r="E33" i="1"/>
  <c r="E32" i="1"/>
  <c r="E31" i="1"/>
  <c r="E30" i="1"/>
  <c r="E29" i="1"/>
  <c r="E28" i="1"/>
  <c r="E27" i="1"/>
  <c r="E26" i="1"/>
  <c r="E25" i="1"/>
  <c r="C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6" i="1"/>
  <c r="C6" i="1"/>
  <c r="C23" i="2" l="1"/>
  <c r="C91" i="2" s="1"/>
  <c r="E71" i="2"/>
  <c r="D24" i="2"/>
  <c r="D70" i="1"/>
  <c r="E70" i="1" s="1"/>
  <c r="E80" i="2"/>
  <c r="E34" i="1"/>
  <c r="E85" i="2"/>
  <c r="E7" i="2"/>
  <c r="E6" i="1"/>
  <c r="E24" i="2" l="1"/>
  <c r="D23" i="2"/>
  <c r="E23" i="2" l="1"/>
  <c r="D91" i="2"/>
  <c r="E91" i="2" s="1"/>
</calcChain>
</file>

<file path=xl/sharedStrings.xml><?xml version="1.0" encoding="utf-8"?>
<sst xmlns="http://schemas.openxmlformats.org/spreadsheetml/2006/main" count="226" uniqueCount="153">
  <si>
    <t xml:space="preserve">  Տ Ե Ղ Ե Կ Ա Ն Ք</t>
  </si>
  <si>
    <t xml:space="preserve">«Երևանի Ա.Չեխովի անվան հ.55 հիմնական դպրոց» ՊՈԱԿ-ի </t>
  </si>
  <si>
    <t>2018թ.  եկամուտների ու ծախսերի նախահաշիվների համեմատական ցուցանիշների վերաբերյալ</t>
  </si>
  <si>
    <t>հազ.դրամ</t>
  </si>
  <si>
    <t>հ/հ</t>
  </si>
  <si>
    <t>Հոդվածի անվանումը</t>
  </si>
  <si>
    <t xml:space="preserve">Հաշվետու ժամանակաշրձանի հաստատված նախահաշիվ </t>
  </si>
  <si>
    <r>
      <t>Հաշվետու ժամանակաշրջանի փաստացի կատարողական</t>
    </r>
    <r>
      <rPr>
        <b/>
        <u/>
        <sz val="10"/>
        <rFont val="GHEA Grapalat"/>
        <family val="3"/>
      </rPr>
      <t xml:space="preserve"> </t>
    </r>
  </si>
  <si>
    <t>Տարբերություն ավելացում (+) նվազեցում (-)</t>
  </si>
  <si>
    <t>I</t>
  </si>
  <si>
    <t>ԵԿԱՄՈՒՏՆԵՐ, այդ թվում՝</t>
  </si>
  <si>
    <t>Սուբսիդիայից, որից՝</t>
  </si>
  <si>
    <t>ներառական կրթության գծով</t>
  </si>
  <si>
    <t>նախադպրոցական ուսուցումից</t>
  </si>
  <si>
    <t>դասագրքերի վարձավճարի փոխհատուցումից</t>
  </si>
  <si>
    <t xml:space="preserve">Վճարովի ծառայություններից </t>
  </si>
  <si>
    <t>Ուսումնական պրակտիկայից</t>
  </si>
  <si>
    <t>Վարձակալությունից</t>
  </si>
  <si>
    <t>Սպասարկման և կոմունալ համավճարներից</t>
  </si>
  <si>
    <t>Ֆինանսական օգնությունից (օգնիր դպրոցիդ)</t>
  </si>
  <si>
    <t>Ֆինանսական օգնությունից</t>
  </si>
  <si>
    <t>Չփոխանակվող գործարքներից (դրամաշնորհից)</t>
  </si>
  <si>
    <t xml:space="preserve">Պայմանով ստացված ակտիվներից, այդ թվում՝  </t>
  </si>
  <si>
    <t xml:space="preserve">ոչ ընթացիկ </t>
  </si>
  <si>
    <t xml:space="preserve">ընթացիկ </t>
  </si>
  <si>
    <t>Բանկի տոկոսից</t>
  </si>
  <si>
    <t>ԾԱԽՍԵՐ, այդ թվում՝</t>
  </si>
  <si>
    <t>Աշխատավարձի գծով, որից՝</t>
  </si>
  <si>
    <t>ներառական կրթության հաստիքների գծով</t>
  </si>
  <si>
    <t>վճարովի ուսուցման գծով</t>
  </si>
  <si>
    <t>պարգևատրման գծով</t>
  </si>
  <si>
    <t>Ջեռուցման գծով</t>
  </si>
  <si>
    <t>Էլեկտրաէներգիայի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</si>
  <si>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</si>
  <si>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</si>
  <si>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</si>
  <si>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</si>
  <si>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</si>
  <si>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</si>
  <si>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</si>
  <si>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Պահակային պահպանության գծով</t>
  </si>
  <si>
    <t>Բանկային ծառայության գծով</t>
  </si>
  <si>
    <t>Տնտեսական ապրանքների գծով</t>
  </si>
  <si>
    <t>Գրասենյակային ապրանքների գծով</t>
  </si>
  <si>
    <t>Փոքրարժեք կամ 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</si>
  <si>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</si>
  <si>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</si>
  <si>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</si>
  <si>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</si>
  <si>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Ջեռուցման համակարգի սպասարկման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</si>
  <si>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</si>
  <si>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</si>
  <si>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</si>
  <si>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Համակարգիչների տեխնիկական սպասարկման գծով</t>
  </si>
  <si>
    <t>Համակարգչային ծրագրի և կայքի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</si>
  <si>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</si>
  <si>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</si>
  <si>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</si>
  <si>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</si>
  <si>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Դասագրքերի վարձավճարի փոխհատուցման գծով</t>
  </si>
  <si>
    <t>Կադաստրային ծառայության գծով</t>
  </si>
  <si>
    <t>Գույքագրման և վերագնահատման գծով</t>
  </si>
  <si>
    <t>Ազդանծանային համակարգի սպասարկում</t>
  </si>
  <si>
    <t>Միջոցառումների կազմակերպում</t>
  </si>
  <si>
    <t>Տպագրություն</t>
  </si>
  <si>
    <t>Հիմնական միջոցների մաշվածության գծով, որից՝</t>
  </si>
  <si>
    <t>պայմանով (անհատույց) ստացված</t>
  </si>
  <si>
    <t xml:space="preserve">Չփոխհատուցվող հարկերի գծով </t>
  </si>
  <si>
    <t>Պարտադիր վճարների գծով</t>
  </si>
  <si>
    <t>Շահութահարկի գծով</t>
  </si>
  <si>
    <t>Այլ ծախսերի գծով</t>
  </si>
  <si>
    <t>ՀԱՎԵԼՈՒՐԴ (ՊԱԿԱՍՈՒՐԴ)</t>
  </si>
  <si>
    <t>ՏՆՕՐԵՆ՝</t>
  </si>
  <si>
    <t>Գայանե Սարուխանյան</t>
  </si>
  <si>
    <t>/ անուն, ազգանուն/</t>
  </si>
  <si>
    <t>ԳԼԽԱՎՈՐ ՀԱՇՎԱՊԱՀ՝</t>
  </si>
  <si>
    <t>Սվետլանա նասխուլյան</t>
  </si>
  <si>
    <t>Կ.Տ</t>
  </si>
  <si>
    <t xml:space="preserve"> Տ Ե Ղ Ե Կ Ա Ն Ք</t>
  </si>
  <si>
    <t xml:space="preserve"> 2018թ.2-րդ եռամսյակի  դրամական միջոցների հոսքերի նախահաշիվների
 համեմատական ցուցանիշների վերաբերյալ</t>
  </si>
  <si>
    <t xml:space="preserve"> հազ. դրամ</t>
  </si>
  <si>
    <r>
      <t xml:space="preserve">Նախորդ ժամանակաշրջանի </t>
    </r>
    <r>
      <rPr>
        <b/>
        <u/>
        <sz val="9"/>
        <rFont val="GHEA Grapalat"/>
        <family val="3"/>
      </rPr>
      <t>փաստացի կատարողական</t>
    </r>
  </si>
  <si>
    <r>
      <t xml:space="preserve">Հաշվետու ժամանակաշրջանի </t>
    </r>
    <r>
      <rPr>
        <b/>
        <u/>
        <sz val="9"/>
        <rFont val="GHEA Grapalat"/>
        <family val="3"/>
      </rPr>
      <t xml:space="preserve">նախատեսվող դրամական հոսքերի նախահաշիվ </t>
    </r>
  </si>
  <si>
    <t>Դրամական միջոցների ազատ մնացորդը հաշվետու ժամանակաշրջանի սկզբին</t>
  </si>
  <si>
    <t>II</t>
  </si>
  <si>
    <t>Ընդամենը դրամական միջոցների ներհոսքեր, այդ թվում՝</t>
  </si>
  <si>
    <t>Դեբիտորական պարտքերից</t>
  </si>
  <si>
    <t>III</t>
  </si>
  <si>
    <t>Ընդամենը դրամական միջոցների արտահոսքեր, այդ թվում՝</t>
  </si>
  <si>
    <t>ա)</t>
  </si>
  <si>
    <t xml:space="preserve">ընթացիկ, այդ թվում՝ </t>
  </si>
  <si>
    <t>Ազդանշանային համակարգի սպասարկում</t>
  </si>
  <si>
    <t>Հարկային պարտավորությունների գծով, այդ թվում՝</t>
  </si>
  <si>
    <t>շահութահարկի գծով</t>
  </si>
  <si>
    <t>ԱԱՀ-ի գծով</t>
  </si>
  <si>
    <t xml:space="preserve">չփոխհատուցվող հարկերի գծով </t>
  </si>
  <si>
    <t>Կրեդիտորական պարտքի մարման գծով</t>
  </si>
  <si>
    <t>Այլ արտահոսքերի գծով</t>
  </si>
  <si>
    <t xml:space="preserve">բ) </t>
  </si>
  <si>
    <t>կապիտալ, այդ թվում՝</t>
  </si>
  <si>
    <t>Հիմնական միջոցների ձեռքբերում, այդ թվում՝</t>
  </si>
  <si>
    <t>աշակերտական գույք</t>
  </si>
  <si>
    <t>գրասենյակային և տնտեսական գույք</t>
  </si>
  <si>
    <t>համակարգչային սարքավորումներ / տեխնիկա</t>
  </si>
  <si>
    <t>մեքենաներ և սարքավորումներ</t>
  </si>
  <si>
    <t>սպորտային գույք</t>
  </si>
  <si>
    <t>գրականություն</t>
  </si>
  <si>
    <t>ՀԾ ծրագրի փեռք բերում</t>
  </si>
  <si>
    <t>Հիմնական միջոցների հիմնական վերանորոգում, այդ թվում՝</t>
  </si>
  <si>
    <t>ամրացված գույքի (շենք)</t>
  </si>
  <si>
    <t>հիմնական միջոցի</t>
  </si>
  <si>
    <t>նախագծանախահաշվային փաստաթղթերի գծով</t>
  </si>
  <si>
    <t>Հաշվապահական հաշվառման համակարգչային ծրագրի ձեռքբերում</t>
  </si>
  <si>
    <t xml:space="preserve">գ) </t>
  </si>
  <si>
    <t>կուտակված հավելուրդի մնացորդի օգտագործում, այդ թվում՝</t>
  </si>
  <si>
    <t xml:space="preserve">դ) </t>
  </si>
  <si>
    <t>սպառման ֆոնդի օգտագործում, այդ թվում՝</t>
  </si>
  <si>
    <t>Դրամական խրախուսում</t>
  </si>
  <si>
    <t>Ամանորյա նվերներ</t>
  </si>
  <si>
    <t>IV</t>
  </si>
  <si>
    <t>Դրամական միջոցների ազատ մնացորդը հաշվետու ժամանակաշրջանի վերջին</t>
  </si>
  <si>
    <t xml:space="preserve">                 </t>
  </si>
  <si>
    <t>Սվետլանա Նասխուլյան</t>
  </si>
  <si>
    <t>Կրեդիտորական պարտավորություններ</t>
  </si>
  <si>
    <t>«Հայաստանի Էլեկտրական ցանցեր» ՓԲԸ</t>
  </si>
  <si>
    <t>էլ.էներգիայի գծով</t>
  </si>
  <si>
    <t>«Գազպրոմ Արմենիա» ՓԲԸ</t>
  </si>
  <si>
    <t>ջեռուցման գծով</t>
  </si>
  <si>
    <t>«Վեոլիա Ջուր» ՓԲԸ</t>
  </si>
  <si>
    <t>ջրմուղ-կոյուղու գծով</t>
  </si>
  <si>
    <t>«Վեոն Արմենիա» ՓԲԸ</t>
  </si>
  <si>
    <t>կապի գծով</t>
  </si>
  <si>
    <t>«---------------------»</t>
  </si>
  <si>
    <t>պահակային ծառայություն</t>
  </si>
  <si>
    <t>տպագրություն</t>
  </si>
  <si>
    <t>շշալցված ջուր</t>
  </si>
  <si>
    <t>գնումների համակարգող</t>
  </si>
  <si>
    <t>գրասենյակային</t>
  </si>
  <si>
    <t>դրոշմանիշային վճար</t>
  </si>
  <si>
    <t>«--------------------» հարկային տեսչություն</t>
  </si>
  <si>
    <t>եկամտային հարկի գծով</t>
  </si>
  <si>
    <t xml:space="preserve">սոցիալական վճարների գծով </t>
  </si>
  <si>
    <t>Կազմակերպության աշխատակիցներ</t>
  </si>
  <si>
    <t xml:space="preserve">աշխատավարձի գծով </t>
  </si>
  <si>
    <t>արհմիության վճարի գծով</t>
  </si>
  <si>
    <t>Ստացված կանխավճարներ, այդ թվում՝</t>
  </si>
  <si>
    <t>ուսման վճարի կամ վճարովի ծառայությունների գծով</t>
  </si>
  <si>
    <t>վարձակալության գծով</t>
  </si>
  <si>
    <t>կոմունալ համավճարների գծով</t>
  </si>
  <si>
    <t>ԸՆԴԱՄԵՆԸ</t>
  </si>
  <si>
    <t>Գումարի չափը 
/հազ.դրամ/</t>
  </si>
  <si>
    <t>Դրամական միջոցների մնացորդ առ 01.07.2018թ.</t>
  </si>
  <si>
    <t>/անուն, ազգանուն/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</si>
</sst>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u/>
      <sz val="10"/>
      <name val="GHEA Grapalat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u/>
      <sz val="9"/>
      <name val="GHEA Grapalat"/>
      <family val="3"/>
    </font>
    <font>
      <b/>
      <sz val="9"/>
      <name val="GHEA Grapalat"/>
      <family val="3"/>
    </font>
    <font>
      <sz val="10"/>
      <color indexed="8"/>
      <name val="GHEA Grapalat"/>
      <family val="3"/>
    </font>
    <font>
      <sz val="9"/>
      <name val="Sylfaen"/>
      <family val="1"/>
      <charset val="204"/>
    </font>
    <font>
      <b/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20">
    <xf numFmtId="0" fontId="0" fillId="0" borderId="0" xfId="0"/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 applyProtection="1">
      <alignment vertical="center"/>
      <protection hidden="1"/>
    </xf>
    <xf numFmtId="0" fontId="5" fillId="0" borderId="0" xfId="1" applyFont="1" applyAlignment="1" applyProtection="1">
      <alignment horizontal="right" vertical="center"/>
      <protection hidden="1"/>
    </xf>
    <xf numFmtId="0" fontId="5" fillId="0" borderId="1" xfId="2" applyFont="1" applyBorder="1" applyAlignment="1" applyProtection="1">
      <alignment vertical="center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1" xfId="1" applyNumberFormat="1" applyFont="1" applyBorder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center" vertical="center"/>
      <protection hidden="1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vertical="center"/>
      <protection locked="0"/>
    </xf>
    <xf numFmtId="164" fontId="7" fillId="0" borderId="2" xfId="1" applyNumberFormat="1" applyFont="1" applyBorder="1" applyAlignment="1" applyProtection="1">
      <alignment horizontal="center" vertical="center"/>
      <protection locked="0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4" fontId="5" fillId="0" borderId="2" xfId="1" applyNumberFormat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left" vertical="center"/>
    </xf>
    <xf numFmtId="164" fontId="5" fillId="0" borderId="2" xfId="1" applyNumberFormat="1" applyFont="1" applyBorder="1" applyAlignment="1" applyProtection="1">
      <alignment horizontal="center" vertical="center"/>
      <protection hidden="1"/>
    </xf>
    <xf numFmtId="0" fontId="7" fillId="0" borderId="2" xfId="1" applyFont="1" applyBorder="1" applyAlignment="1" applyProtection="1">
      <alignment vertical="center"/>
    </xf>
    <xf numFmtId="164" fontId="7" fillId="0" borderId="2" xfId="1" applyNumberFormat="1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left" vertical="center"/>
    </xf>
    <xf numFmtId="0" fontId="7" fillId="0" borderId="2" xfId="1" applyFont="1" applyBorder="1" applyAlignment="1" applyProtection="1">
      <alignment vertical="center" wrapText="1"/>
      <protection hidden="1"/>
    </xf>
    <xf numFmtId="164" fontId="7" fillId="0" borderId="2" xfId="1" applyNumberFormat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vertical="center"/>
      <protection hidden="1"/>
    </xf>
    <xf numFmtId="164" fontId="5" fillId="0" borderId="2" xfId="1" applyNumberFormat="1" applyFont="1" applyBorder="1" applyAlignment="1" applyProtection="1">
      <alignment horizontal="center" vertical="center" wrapText="1"/>
      <protection locked="0"/>
    </xf>
    <xf numFmtId="1" fontId="7" fillId="0" borderId="2" xfId="1" applyNumberFormat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 vertical="center" wrapText="1"/>
    </xf>
    <xf numFmtId="164" fontId="4" fillId="0" borderId="2" xfId="1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/>
    </xf>
    <xf numFmtId="164" fontId="7" fillId="0" borderId="2" xfId="1" applyNumberFormat="1" applyFont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vertical="center"/>
    </xf>
    <xf numFmtId="0" fontId="8" fillId="0" borderId="2" xfId="1" applyFont="1" applyBorder="1" applyAlignment="1" applyProtection="1">
      <alignment horizontal="left" vertical="center" wrapText="1"/>
    </xf>
    <xf numFmtId="164" fontId="7" fillId="0" borderId="2" xfId="1" applyNumberFormat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/>
      <protection hidden="1"/>
    </xf>
    <xf numFmtId="0" fontId="9" fillId="0" borderId="2" xfId="1" applyFont="1" applyBorder="1" applyAlignment="1" applyProtection="1">
      <alignment horizontal="center" vertical="center"/>
      <protection hidden="1"/>
    </xf>
    <xf numFmtId="0" fontId="4" fillId="0" borderId="2" xfId="1" applyFont="1" applyBorder="1" applyAlignment="1" applyProtection="1">
      <alignment vertical="center"/>
      <protection hidden="1"/>
    </xf>
    <xf numFmtId="0" fontId="9" fillId="0" borderId="0" xfId="1" applyFont="1" applyBorder="1" applyAlignment="1" applyProtection="1">
      <alignment horizontal="center" vertical="center"/>
      <protection hidden="1"/>
    </xf>
    <xf numFmtId="0" fontId="9" fillId="0" borderId="0" xfId="1" applyFont="1" applyBorder="1" applyAlignment="1" applyProtection="1">
      <alignment vertical="center"/>
      <protection hidden="1"/>
    </xf>
    <xf numFmtId="164" fontId="9" fillId="0" borderId="0" xfId="1" applyNumberFormat="1" applyFont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vertical="center"/>
      <protection hidden="1"/>
    </xf>
    <xf numFmtId="0" fontId="4" fillId="0" borderId="0" xfId="1" applyFont="1" applyBorder="1" applyAlignment="1" applyProtection="1">
      <alignment horizontal="left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left" vertical="center"/>
      <protection hidden="1"/>
    </xf>
    <xf numFmtId="0" fontId="10" fillId="0" borderId="0" xfId="1" applyFont="1" applyBorder="1" applyAlignment="1" applyProtection="1">
      <alignment horizontal="center" vertical="center"/>
      <protection hidden="1"/>
    </xf>
    <xf numFmtId="0" fontId="11" fillId="0" borderId="0" xfId="1" applyFont="1" applyAlignment="1" applyProtection="1">
      <alignment horizontal="right" vertical="center"/>
      <protection hidden="1"/>
    </xf>
    <xf numFmtId="0" fontId="12" fillId="0" borderId="0" xfId="2" applyFont="1" applyAlignment="1" applyProtection="1">
      <alignment vertical="center"/>
      <protection hidden="1"/>
    </xf>
    <xf numFmtId="0" fontId="12" fillId="0" borderId="0" xfId="1" applyFont="1" applyAlignment="1" applyProtection="1">
      <alignment vertical="center"/>
      <protection hidden="1"/>
    </xf>
    <xf numFmtId="0" fontId="5" fillId="0" borderId="0" xfId="2" applyFont="1" applyBorder="1" applyAlignment="1" applyProtection="1">
      <alignment horizontal="right" vertical="center"/>
      <protection hidden="1"/>
    </xf>
    <xf numFmtId="0" fontId="9" fillId="0" borderId="1" xfId="2" applyFont="1" applyBorder="1" applyAlignment="1" applyProtection="1">
      <alignment horizontal="center" vertical="center"/>
      <protection hidden="1"/>
    </xf>
    <xf numFmtId="0" fontId="9" fillId="0" borderId="1" xfId="1" applyFont="1" applyBorder="1" applyAlignment="1" applyProtection="1">
      <alignment horizontal="center" vertical="center" wrapText="1"/>
      <protection hidden="1"/>
    </xf>
    <xf numFmtId="0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1" xfId="1" applyNumberFormat="1" applyFont="1" applyBorder="1" applyAlignment="1" applyProtection="1">
      <alignment horizontal="center" vertical="center" wrapText="1"/>
      <protection hidden="1"/>
    </xf>
    <xf numFmtId="0" fontId="4" fillId="0" borderId="2" xfId="2" applyNumberFormat="1" applyFont="1" applyBorder="1" applyAlignment="1" applyProtection="1">
      <alignment horizontal="center" vertical="center"/>
      <protection hidden="1"/>
    </xf>
    <xf numFmtId="165" fontId="4" fillId="0" borderId="2" xfId="2" applyNumberFormat="1" applyFont="1" applyBorder="1" applyAlignment="1" applyProtection="1">
      <alignment horizontal="left" vertical="center" wrapText="1"/>
      <protection hidden="1"/>
    </xf>
    <xf numFmtId="164" fontId="4" fillId="0" borderId="2" xfId="2" applyNumberFormat="1" applyFont="1" applyBorder="1" applyAlignment="1" applyProtection="1">
      <alignment horizontal="center" vertical="center"/>
      <protection locked="0"/>
    </xf>
    <xf numFmtId="164" fontId="4" fillId="0" borderId="2" xfId="2" applyNumberFormat="1" applyFont="1" applyBorder="1" applyAlignment="1" applyProtection="1">
      <alignment horizontal="center" vertical="center"/>
      <protection hidden="1"/>
    </xf>
    <xf numFmtId="164" fontId="7" fillId="0" borderId="2" xfId="2" applyNumberFormat="1" applyFont="1" applyBorder="1" applyAlignment="1" applyProtection="1">
      <alignment horizontal="center" vertical="center"/>
      <protection locked="0"/>
    </xf>
    <xf numFmtId="164" fontId="7" fillId="0" borderId="2" xfId="2" applyNumberFormat="1" applyFont="1" applyBorder="1" applyAlignment="1" applyProtection="1">
      <alignment horizontal="center" vertical="center"/>
      <protection hidden="1"/>
    </xf>
    <xf numFmtId="164" fontId="5" fillId="0" borderId="2" xfId="2" applyNumberFormat="1" applyFont="1" applyBorder="1" applyAlignment="1" applyProtection="1">
      <alignment horizontal="center" vertical="center"/>
      <protection locked="0"/>
    </xf>
    <xf numFmtId="164" fontId="5" fillId="0" borderId="2" xfId="2" applyNumberFormat="1" applyFont="1" applyBorder="1" applyAlignment="1" applyProtection="1">
      <alignment horizontal="center" vertical="center"/>
      <protection hidden="1"/>
    </xf>
    <xf numFmtId="0" fontId="4" fillId="0" borderId="2" xfId="2" applyNumberFormat="1" applyFont="1" applyBorder="1" applyAlignment="1" applyProtection="1">
      <alignment horizontal="right" vertical="center"/>
      <protection hidden="1"/>
    </xf>
    <xf numFmtId="164" fontId="7" fillId="0" borderId="2" xfId="2" applyNumberFormat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left" vertical="center" wrapText="1"/>
      <protection hidden="1"/>
    </xf>
    <xf numFmtId="0" fontId="15" fillId="0" borderId="2" xfId="1" applyFont="1" applyBorder="1" applyAlignment="1" applyProtection="1">
      <alignment horizontal="left" vertical="center"/>
      <protection hidden="1"/>
    </xf>
    <xf numFmtId="0" fontId="5" fillId="0" borderId="2" xfId="2" applyNumberFormat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left" vertical="center"/>
      <protection hidden="1"/>
    </xf>
    <xf numFmtId="0" fontId="7" fillId="0" borderId="2" xfId="2" applyNumberFormat="1" applyFont="1" applyBorder="1" applyAlignment="1" applyProtection="1">
      <alignment horizontal="center" vertical="center"/>
      <protection locked="0"/>
    </xf>
    <xf numFmtId="0" fontId="4" fillId="0" borderId="2" xfId="2" applyNumberFormat="1" applyFont="1" applyBorder="1" applyAlignment="1" applyProtection="1">
      <alignment horizontal="right" vertical="center"/>
      <protection locked="0"/>
    </xf>
    <xf numFmtId="164" fontId="12" fillId="0" borderId="2" xfId="2" applyNumberFormat="1" applyFont="1" applyBorder="1" applyAlignment="1" applyProtection="1">
      <alignment horizontal="center" vertical="center"/>
      <protection hidden="1"/>
    </xf>
    <xf numFmtId="165" fontId="7" fillId="0" borderId="2" xfId="2" applyNumberFormat="1" applyFont="1" applyBorder="1" applyAlignment="1" applyProtection="1">
      <alignment horizontal="left" vertical="center" wrapText="1"/>
      <protection hidden="1"/>
    </xf>
    <xf numFmtId="165" fontId="7" fillId="0" borderId="2" xfId="2" applyNumberFormat="1" applyFont="1" applyBorder="1" applyAlignment="1" applyProtection="1">
      <alignment horizontal="left" vertical="center" wrapText="1"/>
    </xf>
    <xf numFmtId="165" fontId="7" fillId="0" borderId="2" xfId="2" applyNumberFormat="1" applyFont="1" applyBorder="1" applyAlignment="1" applyProtection="1">
      <alignment horizontal="left" vertical="center" wrapText="1"/>
      <protection locked="0"/>
    </xf>
    <xf numFmtId="165" fontId="7" fillId="2" borderId="2" xfId="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2" applyNumberFormat="1" applyFont="1" applyBorder="1" applyAlignment="1" applyProtection="1">
      <alignment horizontal="center" vertical="center"/>
      <protection hidden="1"/>
    </xf>
    <xf numFmtId="165" fontId="4" fillId="0" borderId="0" xfId="2" applyNumberFormat="1" applyFont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vertical="center"/>
    </xf>
    <xf numFmtId="165" fontId="4" fillId="0" borderId="0" xfId="2" applyNumberFormat="1" applyFont="1" applyFill="1" applyBorder="1" applyAlignment="1" applyProtection="1">
      <alignment vertical="center" wrapText="1"/>
      <protection hidden="1"/>
    </xf>
    <xf numFmtId="0" fontId="4" fillId="0" borderId="0" xfId="1" applyFont="1" applyAlignment="1" applyProtection="1">
      <alignment vertical="center"/>
      <protection hidden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left" vertical="center" wrapText="1"/>
    </xf>
    <xf numFmtId="0" fontId="5" fillId="0" borderId="5" xfId="1" applyFont="1" applyBorder="1" applyAlignment="1" applyProtection="1">
      <alignment horizontal="left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164" fontId="5" fillId="0" borderId="2" xfId="1" applyNumberFormat="1" applyFont="1" applyBorder="1" applyAlignment="1" applyProtection="1">
      <alignment horizontal="center" vertical="center" wrapText="1"/>
    </xf>
    <xf numFmtId="0" fontId="9" fillId="0" borderId="5" xfId="1" applyFont="1" applyBorder="1" applyAlignment="1" applyProtection="1">
      <alignment horizontal="center" vertical="center" wrapText="1"/>
    </xf>
    <xf numFmtId="164" fontId="9" fillId="0" borderId="2" xfId="1" applyNumberFormat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left" vertical="center" wrapText="1"/>
      <protection locked="0"/>
    </xf>
    <xf numFmtId="0" fontId="4" fillId="0" borderId="2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vertical="center"/>
    </xf>
    <xf numFmtId="0" fontId="4" fillId="0" borderId="2" xfId="1" applyFont="1" applyBorder="1" applyAlignment="1" applyProtection="1">
      <alignment vertical="center"/>
    </xf>
    <xf numFmtId="164" fontId="4" fillId="0" borderId="2" xfId="1" applyNumberFormat="1" applyFont="1" applyBorder="1" applyAlignment="1" applyProtection="1">
      <alignment horizontal="center" vertical="center"/>
    </xf>
    <xf numFmtId="164" fontId="4" fillId="0" borderId="2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vertical="center"/>
    </xf>
    <xf numFmtId="0" fontId="5" fillId="0" borderId="0" xfId="1" applyFont="1" applyAlignment="1">
      <alignment vertical="center"/>
    </xf>
    <xf numFmtId="0" fontId="17" fillId="0" borderId="0" xfId="1" applyFont="1" applyAlignment="1">
      <alignment horizontal="center" vertical="center" wrapText="1"/>
    </xf>
    <xf numFmtId="0" fontId="9" fillId="0" borderId="2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vertical="center" wrapText="1"/>
    </xf>
    <xf numFmtId="0" fontId="9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vertical="center"/>
      <protection locked="0"/>
    </xf>
    <xf numFmtId="0" fontId="9" fillId="0" borderId="0" xfId="1" applyFont="1" applyBorder="1" applyAlignment="1" applyProtection="1">
      <alignment horizontal="right" vertical="center" wrapText="1"/>
    </xf>
    <xf numFmtId="0" fontId="9" fillId="0" borderId="0" xfId="1" applyFont="1" applyAlignment="1" applyProtection="1">
      <alignment vertic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0" fillId="0" borderId="4" xfId="1" applyFont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2" applyFont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hidden="1"/>
    </xf>
    <xf numFmtId="0" fontId="4" fillId="0" borderId="5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9" fillId="0" borderId="3" xfId="1" applyFont="1" applyBorder="1" applyAlignment="1" applyProtection="1">
      <alignment horizontal="left" vertical="center" wrapText="1"/>
      <protection locked="0"/>
    </xf>
    <xf numFmtId="0" fontId="14" fillId="0" borderId="0" xfId="1" applyFont="1" applyBorder="1" applyAlignment="1" applyProtection="1">
      <alignment horizontal="center" vertical="center"/>
    </xf>
  </cellXfs>
  <cellStyles count="4">
    <cellStyle name="Normal" xfId="0" builtinId="0"/>
    <cellStyle name="Normal 2 2" xfId="1"/>
    <cellStyle name="Normal_Sheet1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E80"/>
    </sheetView>
  </sheetViews>
  <sheetFormatPr defaultRowHeight="15" x14ac:dyDescent="0.25"/>
  <cols>
    <col min="1" max="1" width="17" customWidth="1"/>
    <col min="2" max="2" width="29.5703125" customWidth="1"/>
    <col min="3" max="3" width="19.28515625" customWidth="1"/>
    <col min="4" max="4" width="23.7109375" customWidth="1"/>
    <col min="5" max="5" width="21.28515625" customWidth="1"/>
  </cols>
  <sheetData>
    <row r="1" spans="1:5" ht="20.25" x14ac:dyDescent="0.25">
      <c r="A1" s="108" t="s">
        <v>0</v>
      </c>
      <c r="B1" s="108"/>
      <c r="C1" s="108"/>
      <c r="D1" s="108"/>
      <c r="E1" s="108"/>
    </row>
    <row r="2" spans="1:5" ht="20.25" x14ac:dyDescent="0.25">
      <c r="A2" s="109" t="s">
        <v>1</v>
      </c>
      <c r="B2" s="109"/>
      <c r="C2" s="109"/>
      <c r="D2" s="109"/>
      <c r="E2" s="109"/>
    </row>
    <row r="3" spans="1:5" ht="17.25" x14ac:dyDescent="0.25">
      <c r="A3" s="110" t="s">
        <v>2</v>
      </c>
      <c r="B3" s="110"/>
      <c r="C3" s="110"/>
      <c r="D3" s="110"/>
      <c r="E3" s="110"/>
    </row>
    <row r="4" spans="1:5" x14ac:dyDescent="0.25">
      <c r="A4" s="1"/>
      <c r="B4" s="2"/>
      <c r="C4" s="2"/>
      <c r="D4" s="2"/>
      <c r="E4" s="3" t="s">
        <v>3</v>
      </c>
    </row>
    <row r="5" spans="1:5" ht="54" x14ac:dyDescent="0.25">
      <c r="A5" s="4" t="s">
        <v>4</v>
      </c>
      <c r="B5" s="5" t="s">
        <v>5</v>
      </c>
      <c r="C5" s="6" t="s">
        <v>6</v>
      </c>
      <c r="D5" s="6" t="s">
        <v>7</v>
      </c>
      <c r="E5" s="7" t="s">
        <v>8</v>
      </c>
    </row>
    <row r="6" spans="1:5" ht="34.5" x14ac:dyDescent="0.25">
      <c r="A6" s="8" t="s">
        <v>9</v>
      </c>
      <c r="B6" s="9" t="s">
        <v>10</v>
      </c>
      <c r="C6" s="10">
        <f>SUM(C7,C11:C18,C21:C23)</f>
        <v>107547</v>
      </c>
      <c r="D6" s="10">
        <f>SUM(D7,D11:D18,D21:D23)</f>
        <v>108281.3</v>
      </c>
      <c r="E6" s="10">
        <f t="shared" ref="E6:E70" si="0">D6-C6</f>
        <v>734.30000000000291</v>
      </c>
    </row>
    <row r="7" spans="1:5" ht="16.5" x14ac:dyDescent="0.25">
      <c r="A7" s="11">
        <v>1</v>
      </c>
      <c r="B7" s="12" t="s">
        <v>11</v>
      </c>
      <c r="C7" s="13">
        <v>95963</v>
      </c>
      <c r="D7" s="13">
        <v>95963</v>
      </c>
      <c r="E7" s="14">
        <f t="shared" si="0"/>
        <v>0</v>
      </c>
    </row>
    <row r="8" spans="1:5" x14ac:dyDescent="0.25">
      <c r="A8" s="15">
        <v>1.1000000000000001</v>
      </c>
      <c r="B8" s="16" t="s">
        <v>12</v>
      </c>
      <c r="C8" s="15"/>
      <c r="D8" s="15"/>
      <c r="E8" s="17">
        <f>D8-C8</f>
        <v>0</v>
      </c>
    </row>
    <row r="9" spans="1:5" x14ac:dyDescent="0.25">
      <c r="A9" s="15">
        <v>1.2</v>
      </c>
      <c r="B9" s="16" t="s">
        <v>13</v>
      </c>
      <c r="C9" s="15"/>
      <c r="D9" s="15"/>
      <c r="E9" s="17">
        <f>D9-C9</f>
        <v>0</v>
      </c>
    </row>
    <row r="10" spans="1:5" x14ac:dyDescent="0.25">
      <c r="A10" s="15">
        <v>1.1000000000000001</v>
      </c>
      <c r="B10" s="16" t="s">
        <v>14</v>
      </c>
      <c r="C10" s="15"/>
      <c r="D10" s="15"/>
      <c r="E10" s="17">
        <f t="shared" si="0"/>
        <v>0</v>
      </c>
    </row>
    <row r="11" spans="1:5" ht="16.5" x14ac:dyDescent="0.25">
      <c r="A11" s="11">
        <v>2</v>
      </c>
      <c r="B11" s="18" t="s">
        <v>15</v>
      </c>
      <c r="C11" s="13">
        <v>10500</v>
      </c>
      <c r="D11" s="13">
        <v>11989.7</v>
      </c>
      <c r="E11" s="14">
        <f>D11-C11</f>
        <v>1489.7000000000007</v>
      </c>
    </row>
    <row r="12" spans="1:5" ht="16.5" x14ac:dyDescent="0.25">
      <c r="A12" s="11">
        <v>3</v>
      </c>
      <c r="B12" s="18" t="s">
        <v>16</v>
      </c>
      <c r="C12" s="19"/>
      <c r="D12" s="19"/>
      <c r="E12" s="14">
        <f t="shared" si="0"/>
        <v>0</v>
      </c>
    </row>
    <row r="13" spans="1:5" ht="16.5" x14ac:dyDescent="0.25">
      <c r="A13" s="11">
        <v>3</v>
      </c>
      <c r="B13" s="20" t="s">
        <v>17</v>
      </c>
      <c r="C13" s="19">
        <v>159.30000000000001</v>
      </c>
      <c r="D13" s="19">
        <v>159.30000000000001</v>
      </c>
      <c r="E13" s="14">
        <f t="shared" si="0"/>
        <v>0</v>
      </c>
    </row>
    <row r="14" spans="1:5" ht="16.5" x14ac:dyDescent="0.25">
      <c r="A14" s="11">
        <v>4</v>
      </c>
      <c r="B14" s="18" t="s">
        <v>18</v>
      </c>
      <c r="C14" s="19">
        <v>10</v>
      </c>
      <c r="D14" s="19">
        <v>6</v>
      </c>
      <c r="E14" s="14">
        <f t="shared" si="0"/>
        <v>-4</v>
      </c>
    </row>
    <row r="15" spans="1:5" ht="16.5" x14ac:dyDescent="0.25">
      <c r="A15" s="11">
        <v>5</v>
      </c>
      <c r="B15" s="20" t="s">
        <v>19</v>
      </c>
      <c r="C15" s="19"/>
      <c r="D15" s="19"/>
      <c r="E15" s="14">
        <f t="shared" si="0"/>
        <v>0</v>
      </c>
    </row>
    <row r="16" spans="1:5" ht="16.5" x14ac:dyDescent="0.25">
      <c r="A16" s="11">
        <v>6</v>
      </c>
      <c r="B16" s="20" t="s">
        <v>20</v>
      </c>
      <c r="C16" s="19"/>
      <c r="D16" s="19"/>
      <c r="E16" s="14">
        <f t="shared" si="0"/>
        <v>0</v>
      </c>
    </row>
    <row r="17" spans="1:5" ht="16.5" x14ac:dyDescent="0.25">
      <c r="A17" s="11">
        <v>5</v>
      </c>
      <c r="B17" s="20" t="s">
        <v>21</v>
      </c>
      <c r="C17" s="19">
        <v>721.2</v>
      </c>
      <c r="D17" s="19"/>
      <c r="E17" s="14">
        <f t="shared" si="0"/>
        <v>-721.2</v>
      </c>
    </row>
    <row r="18" spans="1:5" ht="33" x14ac:dyDescent="0.25">
      <c r="A18" s="11">
        <v>9</v>
      </c>
      <c r="B18" s="21" t="s">
        <v>22</v>
      </c>
      <c r="C18" s="22"/>
      <c r="D18" s="22"/>
      <c r="E18" s="14">
        <f t="shared" si="0"/>
        <v>0</v>
      </c>
    </row>
    <row r="19" spans="1:5" x14ac:dyDescent="0.25">
      <c r="A19" s="15">
        <v>9.1</v>
      </c>
      <c r="B19" s="23" t="s">
        <v>23</v>
      </c>
      <c r="C19" s="24"/>
      <c r="D19" s="24"/>
      <c r="E19" s="17">
        <f t="shared" si="0"/>
        <v>0</v>
      </c>
    </row>
    <row r="20" spans="1:5" x14ac:dyDescent="0.25">
      <c r="A20" s="15">
        <v>9.1999999999999993</v>
      </c>
      <c r="B20" s="23" t="s">
        <v>24</v>
      </c>
      <c r="C20" s="24"/>
      <c r="D20" s="24"/>
      <c r="E20" s="17">
        <f t="shared" si="0"/>
        <v>0</v>
      </c>
    </row>
    <row r="21" spans="1:5" ht="16.5" x14ac:dyDescent="0.25">
      <c r="A21" s="11">
        <v>6</v>
      </c>
      <c r="B21" s="20" t="s">
        <v>25</v>
      </c>
      <c r="C21" s="19">
        <v>193.5</v>
      </c>
      <c r="D21" s="19">
        <v>163.30000000000001</v>
      </c>
      <c r="E21" s="14">
        <f t="shared" si="0"/>
        <v>-30.199999999999989</v>
      </c>
    </row>
    <row r="22" spans="1:5" ht="16.5" x14ac:dyDescent="0.25">
      <c r="A22" s="25">
        <v>11</v>
      </c>
      <c r="B22" s="26"/>
      <c r="C22" s="19"/>
      <c r="D22" s="19"/>
      <c r="E22" s="13">
        <f>D22-C22</f>
        <v>0</v>
      </c>
    </row>
    <row r="23" spans="1:5" ht="16.5" x14ac:dyDescent="0.25">
      <c r="A23" s="11">
        <v>12</v>
      </c>
      <c r="B23" s="26"/>
      <c r="C23" s="19"/>
      <c r="D23" s="19"/>
      <c r="E23" s="13">
        <f>D23-C23</f>
        <v>0</v>
      </c>
    </row>
    <row r="24" spans="1:5" ht="17.25" x14ac:dyDescent="0.25">
      <c r="A24" s="8"/>
      <c r="B24" s="27" t="s">
        <v>26</v>
      </c>
      <c r="C24" s="28">
        <f>SUM(C25,C29:C34,C38:C63,C65:C68)</f>
        <v>126852.20000000001</v>
      </c>
      <c r="D24" s="28">
        <f>SUM(D25,D29:D34,D38:D63,D65:D69)</f>
        <v>121404.5</v>
      </c>
      <c r="E24" s="10">
        <f t="shared" si="0"/>
        <v>-5447.7000000000116</v>
      </c>
    </row>
    <row r="25" spans="1:5" ht="16.5" x14ac:dyDescent="0.25">
      <c r="A25" s="11">
        <v>1</v>
      </c>
      <c r="B25" s="26" t="s">
        <v>27</v>
      </c>
      <c r="C25" s="19">
        <v>111983.8</v>
      </c>
      <c r="D25" s="19">
        <v>109353.9</v>
      </c>
      <c r="E25" s="14">
        <f t="shared" si="0"/>
        <v>-2629.9000000000087</v>
      </c>
    </row>
    <row r="26" spans="1:5" x14ac:dyDescent="0.25">
      <c r="A26" s="15">
        <v>1.1000000000000001</v>
      </c>
      <c r="B26" s="16" t="s">
        <v>28</v>
      </c>
      <c r="C26" s="24"/>
      <c r="D26" s="24"/>
      <c r="E26" s="17">
        <f t="shared" si="0"/>
        <v>0</v>
      </c>
    </row>
    <row r="27" spans="1:5" x14ac:dyDescent="0.25">
      <c r="A27" s="15">
        <v>1.1000000000000001</v>
      </c>
      <c r="B27" s="29" t="s">
        <v>29</v>
      </c>
      <c r="C27" s="24">
        <v>7000</v>
      </c>
      <c r="D27" s="24">
        <v>8778</v>
      </c>
      <c r="E27" s="17">
        <f t="shared" si="0"/>
        <v>1778</v>
      </c>
    </row>
    <row r="28" spans="1:5" x14ac:dyDescent="0.25">
      <c r="A28" s="15">
        <v>1.2</v>
      </c>
      <c r="B28" s="16" t="s">
        <v>30</v>
      </c>
      <c r="C28" s="24">
        <v>550</v>
      </c>
      <c r="D28" s="24">
        <v>150</v>
      </c>
      <c r="E28" s="17">
        <f t="shared" si="0"/>
        <v>-400</v>
      </c>
    </row>
    <row r="29" spans="1:5" ht="16.5" x14ac:dyDescent="0.25">
      <c r="A29" s="11">
        <v>2</v>
      </c>
      <c r="B29" s="18" t="s">
        <v>31</v>
      </c>
      <c r="C29" s="19">
        <v>4020</v>
      </c>
      <c r="D29" s="19">
        <v>2462.5</v>
      </c>
      <c r="E29" s="14">
        <f t="shared" si="0"/>
        <v>-1557.5</v>
      </c>
    </row>
    <row r="30" spans="1:5" ht="16.5" x14ac:dyDescent="0.25">
      <c r="A30" s="11">
        <v>3</v>
      </c>
      <c r="B30" s="20" t="s">
        <v>32</v>
      </c>
      <c r="C30" s="19">
        <v>2100</v>
      </c>
      <c r="D30" s="19">
        <v>1511.7</v>
      </c>
      <c r="E30" s="14">
        <f t="shared" si="0"/>
        <v>-588.29999999999995</v>
      </c>
    </row>
    <row r="31" spans="1:5" ht="16.5" x14ac:dyDescent="0.25">
      <c r="A31" s="11">
        <v>4</v>
      </c>
      <c r="B31" s="20" t="s">
        <v>33</v>
      </c>
      <c r="C31" s="19">
        <v>250</v>
      </c>
      <c r="D31" s="19">
        <v>107.2</v>
      </c>
      <c r="E31" s="14">
        <f t="shared" si="0"/>
        <v>-142.80000000000001</v>
      </c>
    </row>
    <row r="32" spans="1:5" ht="16.5" x14ac:dyDescent="0.25">
      <c r="A32" s="11">
        <v>5</v>
      </c>
      <c r="B32" s="18" t="s">
        <v>34</v>
      </c>
      <c r="C32" s="19">
        <v>170.8</v>
      </c>
      <c r="D32" s="19">
        <v>164.8</v>
      </c>
      <c r="E32" s="14">
        <f t="shared" si="0"/>
        <v>-6</v>
      </c>
    </row>
    <row r="33" spans="1:5" ht="16.5" x14ac:dyDescent="0.25">
      <c r="A33" s="11">
        <v>6</v>
      </c>
      <c r="B33" s="18" t="s">
        <v>35</v>
      </c>
      <c r="C33" s="19">
        <v>18</v>
      </c>
      <c r="D33" s="19">
        <v>18</v>
      </c>
      <c r="E33" s="14">
        <f t="shared" si="0"/>
        <v>0</v>
      </c>
    </row>
    <row r="34" spans="1:5" ht="16.5" x14ac:dyDescent="0.25">
      <c r="A34" s="11">
        <v>7</v>
      </c>
      <c r="B34" s="20" t="s">
        <v>36</v>
      </c>
      <c r="C34" s="30">
        <f>SUM(C35:C37)</f>
        <v>255.2</v>
      </c>
      <c r="D34" s="30">
        <f>SUM(D35:D37)</f>
        <v>229.8</v>
      </c>
      <c r="E34" s="14">
        <f t="shared" si="0"/>
        <v>-25.399999999999977</v>
      </c>
    </row>
    <row r="35" spans="1:5" ht="16.5" x14ac:dyDescent="0.25">
      <c r="A35" s="31">
        <v>7.1</v>
      </c>
      <c r="B35" s="16" t="s">
        <v>37</v>
      </c>
      <c r="C35" s="24">
        <v>115.2</v>
      </c>
      <c r="D35" s="19">
        <v>115.2</v>
      </c>
      <c r="E35" s="17">
        <f t="shared" si="0"/>
        <v>0</v>
      </c>
    </row>
    <row r="36" spans="1:5" x14ac:dyDescent="0.25">
      <c r="A36" s="31">
        <v>7.2</v>
      </c>
      <c r="B36" s="32" t="s">
        <v>38</v>
      </c>
      <c r="C36" s="24">
        <v>50</v>
      </c>
      <c r="D36" s="24">
        <v>24.6</v>
      </c>
      <c r="E36" s="17">
        <f t="shared" si="0"/>
        <v>-25.4</v>
      </c>
    </row>
    <row r="37" spans="1:5" x14ac:dyDescent="0.25">
      <c r="A37" s="31">
        <v>7.3</v>
      </c>
      <c r="B37" s="32" t="s">
        <v>39</v>
      </c>
      <c r="C37" s="24">
        <v>90</v>
      </c>
      <c r="D37" s="24">
        <v>90</v>
      </c>
      <c r="E37" s="17">
        <f t="shared" si="0"/>
        <v>0</v>
      </c>
    </row>
    <row r="38" spans="1:5" ht="16.5" x14ac:dyDescent="0.25">
      <c r="A38" s="11">
        <v>8</v>
      </c>
      <c r="B38" s="18" t="s">
        <v>40</v>
      </c>
      <c r="C38" s="19">
        <v>2880</v>
      </c>
      <c r="D38" s="24">
        <v>2880</v>
      </c>
      <c r="E38" s="14">
        <f t="shared" si="0"/>
        <v>0</v>
      </c>
    </row>
    <row r="39" spans="1:5" ht="16.5" x14ac:dyDescent="0.25">
      <c r="A39" s="11">
        <v>9</v>
      </c>
      <c r="B39" s="18" t="s">
        <v>41</v>
      </c>
      <c r="C39" s="19">
        <v>3.8</v>
      </c>
      <c r="D39" s="19"/>
      <c r="E39" s="14">
        <f t="shared" si="0"/>
        <v>-3.8</v>
      </c>
    </row>
    <row r="40" spans="1:5" ht="16.5" x14ac:dyDescent="0.25">
      <c r="A40" s="11">
        <v>10</v>
      </c>
      <c r="B40" s="18" t="s">
        <v>42</v>
      </c>
      <c r="C40" s="19">
        <v>700</v>
      </c>
      <c r="D40" s="19">
        <v>700</v>
      </c>
      <c r="E40" s="14">
        <f t="shared" si="0"/>
        <v>0</v>
      </c>
    </row>
    <row r="41" spans="1:5" ht="16.5" x14ac:dyDescent="0.25">
      <c r="A41" s="11">
        <v>11</v>
      </c>
      <c r="B41" s="18" t="s">
        <v>43</v>
      </c>
      <c r="C41" s="19">
        <v>400</v>
      </c>
      <c r="D41" s="19">
        <v>400</v>
      </c>
      <c r="E41" s="14">
        <f t="shared" si="0"/>
        <v>0</v>
      </c>
    </row>
    <row r="42" spans="1:5" ht="16.5" x14ac:dyDescent="0.25">
      <c r="A42" s="11">
        <v>12</v>
      </c>
      <c r="B42" s="18" t="s">
        <v>44</v>
      </c>
      <c r="C42" s="19">
        <v>400</v>
      </c>
      <c r="D42" s="19">
        <v>458</v>
      </c>
      <c r="E42" s="14">
        <f t="shared" si="0"/>
        <v>58</v>
      </c>
    </row>
    <row r="43" spans="1:5" ht="16.5" x14ac:dyDescent="0.25">
      <c r="A43" s="11">
        <v>13</v>
      </c>
      <c r="B43" s="18" t="s">
        <v>45</v>
      </c>
      <c r="C43" s="19">
        <v>150</v>
      </c>
      <c r="D43" s="19"/>
      <c r="E43" s="14">
        <f t="shared" si="0"/>
        <v>-150</v>
      </c>
    </row>
    <row r="44" spans="1:5" ht="16.5" x14ac:dyDescent="0.25">
      <c r="A44" s="11">
        <v>14</v>
      </c>
      <c r="B44" s="18" t="s">
        <v>46</v>
      </c>
      <c r="C44" s="19"/>
      <c r="D44" s="19"/>
      <c r="E44" s="14">
        <f t="shared" si="0"/>
        <v>0</v>
      </c>
    </row>
    <row r="45" spans="1:5" ht="16.5" x14ac:dyDescent="0.25">
      <c r="A45" s="11">
        <v>15</v>
      </c>
      <c r="B45" s="18" t="s">
        <v>47</v>
      </c>
      <c r="C45" s="19"/>
      <c r="D45" s="19"/>
      <c r="E45" s="14">
        <f t="shared" si="0"/>
        <v>0</v>
      </c>
    </row>
    <row r="46" spans="1:5" ht="16.5" x14ac:dyDescent="0.25">
      <c r="A46" s="11">
        <v>16</v>
      </c>
      <c r="B46" s="18" t="s">
        <v>48</v>
      </c>
      <c r="C46" s="13">
        <v>700</v>
      </c>
      <c r="D46" s="13">
        <v>700</v>
      </c>
      <c r="E46" s="14">
        <f t="shared" si="0"/>
        <v>0</v>
      </c>
    </row>
    <row r="47" spans="1:5" ht="16.5" x14ac:dyDescent="0.25">
      <c r="A47" s="11">
        <v>17</v>
      </c>
      <c r="B47" s="18" t="s">
        <v>49</v>
      </c>
      <c r="C47" s="13"/>
      <c r="D47" s="13"/>
      <c r="E47" s="14">
        <f t="shared" si="0"/>
        <v>0</v>
      </c>
    </row>
    <row r="48" spans="1:5" ht="16.5" x14ac:dyDescent="0.25">
      <c r="A48" s="11">
        <v>18</v>
      </c>
      <c r="B48" s="18" t="s">
        <v>50</v>
      </c>
      <c r="C48" s="13"/>
      <c r="D48" s="13"/>
      <c r="E48" s="14">
        <f t="shared" si="0"/>
        <v>0</v>
      </c>
    </row>
    <row r="49" spans="1:5" ht="16.5" x14ac:dyDescent="0.25">
      <c r="A49" s="11">
        <v>19</v>
      </c>
      <c r="B49" s="18" t="s">
        <v>51</v>
      </c>
      <c r="C49" s="19">
        <v>10</v>
      </c>
      <c r="D49" s="19">
        <v>6</v>
      </c>
      <c r="E49" s="14">
        <f t="shared" si="0"/>
        <v>-4</v>
      </c>
    </row>
    <row r="50" spans="1:5" ht="16.5" x14ac:dyDescent="0.25">
      <c r="A50" s="11">
        <v>20</v>
      </c>
      <c r="B50" s="18" t="s">
        <v>52</v>
      </c>
      <c r="C50" s="13">
        <v>300</v>
      </c>
      <c r="D50" s="13">
        <v>275</v>
      </c>
      <c r="E50" s="14">
        <f t="shared" si="0"/>
        <v>-25</v>
      </c>
    </row>
    <row r="51" spans="1:5" ht="49.5" x14ac:dyDescent="0.25">
      <c r="A51" s="11">
        <v>21</v>
      </c>
      <c r="B51" s="33" t="s">
        <v>53</v>
      </c>
      <c r="C51" s="13">
        <v>150</v>
      </c>
      <c r="D51" s="13">
        <v>207</v>
      </c>
      <c r="E51" s="14">
        <f t="shared" si="0"/>
        <v>57</v>
      </c>
    </row>
    <row r="52" spans="1:5" ht="33" x14ac:dyDescent="0.25">
      <c r="A52" s="11">
        <v>22</v>
      </c>
      <c r="B52" s="33" t="s">
        <v>54</v>
      </c>
      <c r="C52" s="13">
        <v>75.599999999999994</v>
      </c>
      <c r="D52" s="13">
        <v>75.599999999999994</v>
      </c>
      <c r="E52" s="14">
        <f t="shared" si="0"/>
        <v>0</v>
      </c>
    </row>
    <row r="53" spans="1:5" ht="16.5" x14ac:dyDescent="0.25">
      <c r="A53" s="11">
        <v>23</v>
      </c>
      <c r="B53" s="33" t="s">
        <v>55</v>
      </c>
      <c r="C53" s="13"/>
      <c r="D53" s="13"/>
      <c r="E53" s="14">
        <f t="shared" si="0"/>
        <v>0</v>
      </c>
    </row>
    <row r="54" spans="1:5" ht="33" x14ac:dyDescent="0.25">
      <c r="A54" s="11">
        <v>24</v>
      </c>
      <c r="B54" s="33" t="s">
        <v>56</v>
      </c>
      <c r="C54" s="13">
        <v>18</v>
      </c>
      <c r="D54" s="13">
        <v>18</v>
      </c>
      <c r="E54" s="14">
        <f t="shared" si="0"/>
        <v>0</v>
      </c>
    </row>
    <row r="55" spans="1:5" ht="16.5" x14ac:dyDescent="0.25">
      <c r="A55" s="11">
        <v>25</v>
      </c>
      <c r="B55" s="33" t="s">
        <v>57</v>
      </c>
      <c r="C55" s="13"/>
      <c r="D55" s="13"/>
      <c r="E55" s="14">
        <f t="shared" si="0"/>
        <v>0</v>
      </c>
    </row>
    <row r="56" spans="1:5" ht="16.5" x14ac:dyDescent="0.25">
      <c r="A56" s="11">
        <v>26</v>
      </c>
      <c r="B56" s="33" t="s">
        <v>58</v>
      </c>
      <c r="C56" s="13"/>
      <c r="D56" s="13">
        <v>7</v>
      </c>
      <c r="E56" s="14">
        <f t="shared" si="0"/>
        <v>7</v>
      </c>
    </row>
    <row r="57" spans="1:5" ht="33" x14ac:dyDescent="0.25">
      <c r="A57" s="11">
        <v>27</v>
      </c>
      <c r="B57" s="33" t="s">
        <v>59</v>
      </c>
      <c r="C57" s="13"/>
      <c r="D57" s="13"/>
      <c r="E57" s="14">
        <f t="shared" si="0"/>
        <v>0</v>
      </c>
    </row>
    <row r="58" spans="1:5" ht="16.5" x14ac:dyDescent="0.25">
      <c r="A58" s="11">
        <v>28</v>
      </c>
      <c r="B58" s="18" t="s">
        <v>60</v>
      </c>
      <c r="C58" s="13"/>
      <c r="D58" s="13"/>
      <c r="E58" s="14">
        <f t="shared" si="0"/>
        <v>0</v>
      </c>
    </row>
    <row r="59" spans="1:5" ht="16.5" x14ac:dyDescent="0.25">
      <c r="A59" s="11">
        <v>29</v>
      </c>
      <c r="B59" s="18" t="s">
        <v>61</v>
      </c>
      <c r="C59" s="13">
        <v>100</v>
      </c>
      <c r="D59" s="13"/>
      <c r="E59" s="34">
        <f t="shared" si="0"/>
        <v>-100</v>
      </c>
    </row>
    <row r="60" spans="1:5" ht="16.5" x14ac:dyDescent="0.25">
      <c r="A60" s="11">
        <v>30</v>
      </c>
      <c r="B60" s="12" t="s">
        <v>62</v>
      </c>
      <c r="C60" s="13">
        <v>240</v>
      </c>
      <c r="D60" s="13">
        <v>240</v>
      </c>
      <c r="E60" s="13">
        <f t="shared" si="0"/>
        <v>0</v>
      </c>
    </row>
    <row r="61" spans="1:5" ht="16.5" x14ac:dyDescent="0.25">
      <c r="A61" s="11">
        <v>31</v>
      </c>
      <c r="B61" s="12" t="s">
        <v>63</v>
      </c>
      <c r="C61" s="13">
        <v>1150</v>
      </c>
      <c r="D61" s="13">
        <v>843.8</v>
      </c>
      <c r="E61" s="13">
        <f t="shared" si="0"/>
        <v>-306.20000000000005</v>
      </c>
    </row>
    <row r="62" spans="1:5" ht="16.5" x14ac:dyDescent="0.25">
      <c r="A62" s="11">
        <v>32</v>
      </c>
      <c r="B62" s="12" t="s">
        <v>64</v>
      </c>
      <c r="C62" s="13">
        <v>550</v>
      </c>
      <c r="D62" s="13">
        <v>550</v>
      </c>
      <c r="E62" s="13">
        <f t="shared" si="0"/>
        <v>0</v>
      </c>
    </row>
    <row r="63" spans="1:5" ht="16.5" x14ac:dyDescent="0.25">
      <c r="A63" s="11">
        <v>33</v>
      </c>
      <c r="B63" s="12" t="s">
        <v>65</v>
      </c>
      <c r="C63" s="13"/>
      <c r="D63" s="13"/>
      <c r="E63" s="14">
        <f t="shared" si="0"/>
        <v>0</v>
      </c>
    </row>
    <row r="64" spans="1:5" x14ac:dyDescent="0.25">
      <c r="A64" s="15">
        <v>33.1</v>
      </c>
      <c r="B64" s="32" t="s">
        <v>66</v>
      </c>
      <c r="C64" s="15"/>
      <c r="D64" s="15"/>
      <c r="E64" s="17">
        <f t="shared" si="0"/>
        <v>0</v>
      </c>
    </row>
    <row r="65" spans="1:5" ht="33" x14ac:dyDescent="0.25">
      <c r="A65" s="15">
        <v>33.200000000000003</v>
      </c>
      <c r="B65" s="35" t="s">
        <v>67</v>
      </c>
      <c r="C65" s="19"/>
      <c r="D65" s="13"/>
      <c r="E65" s="14">
        <f t="shared" si="0"/>
        <v>0</v>
      </c>
    </row>
    <row r="66" spans="1:5" ht="33" x14ac:dyDescent="0.25">
      <c r="A66" s="11">
        <v>34</v>
      </c>
      <c r="B66" s="35" t="s">
        <v>68</v>
      </c>
      <c r="C66" s="19">
        <v>90</v>
      </c>
      <c r="D66" s="13">
        <v>90</v>
      </c>
      <c r="E66" s="14">
        <f t="shared" si="0"/>
        <v>0</v>
      </c>
    </row>
    <row r="67" spans="1:5" ht="16.5" x14ac:dyDescent="0.25">
      <c r="A67" s="11">
        <v>35</v>
      </c>
      <c r="B67" s="18" t="s">
        <v>69</v>
      </c>
      <c r="C67" s="13"/>
      <c r="D67" s="13"/>
      <c r="E67" s="14">
        <f t="shared" si="0"/>
        <v>0</v>
      </c>
    </row>
    <row r="68" spans="1:5" ht="16.5" x14ac:dyDescent="0.25">
      <c r="A68" s="11">
        <v>36</v>
      </c>
      <c r="B68" s="18" t="s">
        <v>70</v>
      </c>
      <c r="C68" s="13">
        <v>137</v>
      </c>
      <c r="D68" s="13">
        <v>106.2</v>
      </c>
      <c r="E68" s="14">
        <f t="shared" si="0"/>
        <v>-30.799999999999997</v>
      </c>
    </row>
    <row r="69" spans="1:5" ht="16.5" x14ac:dyDescent="0.25">
      <c r="A69" s="11">
        <v>37</v>
      </c>
      <c r="B69" s="36" t="s">
        <v>70</v>
      </c>
      <c r="C69" s="13"/>
      <c r="D69" s="13"/>
      <c r="E69" s="36">
        <f t="shared" si="0"/>
        <v>0</v>
      </c>
    </row>
    <row r="70" spans="1:5" ht="17.25" x14ac:dyDescent="0.25">
      <c r="A70" s="37"/>
      <c r="B70" s="38" t="s">
        <v>71</v>
      </c>
      <c r="C70" s="10">
        <v>2077</v>
      </c>
      <c r="D70" s="10">
        <f>D6-D24</f>
        <v>-13123.199999999997</v>
      </c>
      <c r="E70" s="10">
        <f t="shared" si="0"/>
        <v>-15200.199999999997</v>
      </c>
    </row>
    <row r="71" spans="1:5" x14ac:dyDescent="0.25">
      <c r="A71" s="39"/>
      <c r="B71" s="40"/>
      <c r="C71" s="41"/>
      <c r="D71" s="41"/>
      <c r="E71" s="41"/>
    </row>
    <row r="72" spans="1:5" x14ac:dyDescent="0.25">
      <c r="A72" s="1"/>
      <c r="B72" s="42"/>
      <c r="C72" s="42"/>
      <c r="D72" s="42"/>
      <c r="E72" s="42"/>
    </row>
    <row r="73" spans="1:5" x14ac:dyDescent="0.25">
      <c r="A73" s="1"/>
      <c r="B73" s="42"/>
      <c r="C73" s="42"/>
      <c r="D73" s="42"/>
      <c r="E73" s="42"/>
    </row>
    <row r="74" spans="1:5" x14ac:dyDescent="0.25">
      <c r="A74" s="1"/>
      <c r="B74" s="42"/>
      <c r="C74" s="42"/>
      <c r="D74" s="42"/>
      <c r="E74" s="42"/>
    </row>
    <row r="75" spans="1:5" ht="17.25" x14ac:dyDescent="0.25">
      <c r="A75" s="1"/>
      <c r="B75" s="43" t="s">
        <v>72</v>
      </c>
      <c r="C75" s="44"/>
      <c r="D75" s="111" t="s">
        <v>73</v>
      </c>
      <c r="E75" s="111"/>
    </row>
    <row r="76" spans="1:5" x14ac:dyDescent="0.25">
      <c r="A76" s="1"/>
      <c r="B76" s="45"/>
      <c r="C76" s="42"/>
      <c r="D76" s="107" t="s">
        <v>74</v>
      </c>
      <c r="E76" s="107"/>
    </row>
    <row r="77" spans="1:5" x14ac:dyDescent="0.25">
      <c r="A77" s="1"/>
      <c r="B77" s="45"/>
      <c r="C77" s="42"/>
      <c r="D77" s="46"/>
      <c r="E77" s="46"/>
    </row>
    <row r="78" spans="1:5" ht="17.25" x14ac:dyDescent="0.25">
      <c r="A78" s="1"/>
      <c r="B78" s="43" t="s">
        <v>75</v>
      </c>
      <c r="C78" s="44"/>
      <c r="D78" s="111" t="s">
        <v>76</v>
      </c>
      <c r="E78" s="111"/>
    </row>
    <row r="79" spans="1:5" x14ac:dyDescent="0.25">
      <c r="A79" s="1"/>
      <c r="B79" s="42"/>
      <c r="C79" s="42"/>
      <c r="D79" s="107" t="s">
        <v>74</v>
      </c>
      <c r="E79" s="107"/>
    </row>
    <row r="80" spans="1:5" x14ac:dyDescent="0.25">
      <c r="A80" s="1"/>
      <c r="B80" s="47" t="s">
        <v>77</v>
      </c>
      <c r="C80" s="42"/>
      <c r="D80" s="42"/>
      <c r="E80" s="42"/>
    </row>
  </sheetData>
  <mergeCells count="7">
    <mergeCell ref="D79:E79"/>
    <mergeCell ref="A1:E1"/>
    <mergeCell ref="A2:E2"/>
    <mergeCell ref="A3:E3"/>
    <mergeCell ref="D75:E75"/>
    <mergeCell ref="D76:E76"/>
    <mergeCell ref="D78:E7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sqref="A1:E100"/>
    </sheetView>
  </sheetViews>
  <sheetFormatPr defaultRowHeight="15" x14ac:dyDescent="0.25"/>
  <cols>
    <col min="1" max="1" width="23.5703125" customWidth="1"/>
    <col min="2" max="2" width="21.85546875" customWidth="1"/>
    <col min="3" max="3" width="19.28515625" customWidth="1"/>
    <col min="4" max="4" width="18.140625" customWidth="1"/>
    <col min="5" max="5" width="12.7109375" customWidth="1"/>
  </cols>
  <sheetData>
    <row r="1" spans="1:5" ht="20.25" x14ac:dyDescent="0.25">
      <c r="A1" s="108" t="s">
        <v>78</v>
      </c>
      <c r="B1" s="108"/>
      <c r="C1" s="108"/>
      <c r="D1" s="108"/>
      <c r="E1" s="108"/>
    </row>
    <row r="2" spans="1:5" ht="20.25" x14ac:dyDescent="0.25">
      <c r="A2" s="109" t="s">
        <v>1</v>
      </c>
      <c r="B2" s="109"/>
      <c r="C2" s="109"/>
      <c r="D2" s="109"/>
      <c r="E2" s="109"/>
    </row>
    <row r="3" spans="1:5" ht="17.25" x14ac:dyDescent="0.25">
      <c r="A3" s="110" t="s">
        <v>79</v>
      </c>
      <c r="B3" s="110"/>
      <c r="C3" s="110"/>
      <c r="D3" s="110"/>
      <c r="E3" s="110"/>
    </row>
    <row r="4" spans="1:5" ht="17.25" x14ac:dyDescent="0.25">
      <c r="A4" s="48"/>
      <c r="B4" s="48"/>
      <c r="C4" s="49"/>
      <c r="D4" s="49"/>
      <c r="E4" s="50" t="s">
        <v>80</v>
      </c>
    </row>
    <row r="5" spans="1:5" ht="67.5" x14ac:dyDescent="0.25">
      <c r="A5" s="51" t="s">
        <v>4</v>
      </c>
      <c r="B5" s="52" t="s">
        <v>5</v>
      </c>
      <c r="C5" s="53" t="s">
        <v>81</v>
      </c>
      <c r="D5" s="53" t="s">
        <v>82</v>
      </c>
      <c r="E5" s="54" t="s">
        <v>8</v>
      </c>
    </row>
    <row r="6" spans="1:5" ht="103.5" x14ac:dyDescent="0.25">
      <c r="A6" s="55" t="s">
        <v>9</v>
      </c>
      <c r="B6" s="56" t="s">
        <v>83</v>
      </c>
      <c r="C6" s="57">
        <v>9079.5</v>
      </c>
      <c r="D6" s="57">
        <v>9079.5</v>
      </c>
      <c r="E6" s="58">
        <f t="shared" ref="E6:E72" si="0">D6-C6</f>
        <v>0</v>
      </c>
    </row>
    <row r="7" spans="1:5" ht="86.25" x14ac:dyDescent="0.25">
      <c r="A7" s="55" t="s">
        <v>84</v>
      </c>
      <c r="B7" s="56" t="s">
        <v>85</v>
      </c>
      <c r="C7" s="58">
        <f>SUM(C8,C12:C22)</f>
        <v>113909.3</v>
      </c>
      <c r="D7" s="58">
        <f>SUM(D8,D12:D22)</f>
        <v>110524.9</v>
      </c>
      <c r="E7" s="58">
        <f>D7-C7</f>
        <v>-3384.4000000000087</v>
      </c>
    </row>
    <row r="8" spans="1:5" ht="16.5" x14ac:dyDescent="0.25">
      <c r="A8" s="11">
        <v>1</v>
      </c>
      <c r="B8" s="12" t="s">
        <v>11</v>
      </c>
      <c r="C8" s="59">
        <v>95963</v>
      </c>
      <c r="D8" s="59">
        <v>95963</v>
      </c>
      <c r="E8" s="60">
        <f>D8-C8</f>
        <v>0</v>
      </c>
    </row>
    <row r="9" spans="1:5" x14ac:dyDescent="0.25">
      <c r="A9" s="15">
        <v>1.1000000000000001</v>
      </c>
      <c r="B9" s="16" t="s">
        <v>12</v>
      </c>
      <c r="C9" s="61"/>
      <c r="D9" s="61"/>
      <c r="E9" s="62">
        <f t="shared" si="0"/>
        <v>0</v>
      </c>
    </row>
    <row r="10" spans="1:5" x14ac:dyDescent="0.25">
      <c r="A10" s="15">
        <v>1.2</v>
      </c>
      <c r="B10" s="16" t="s">
        <v>13</v>
      </c>
      <c r="C10" s="61"/>
      <c r="D10" s="61"/>
      <c r="E10" s="62">
        <f t="shared" si="0"/>
        <v>0</v>
      </c>
    </row>
    <row r="11" spans="1:5" x14ac:dyDescent="0.25">
      <c r="A11" s="15">
        <v>1.1000000000000001</v>
      </c>
      <c r="B11" s="16" t="s">
        <v>14</v>
      </c>
      <c r="C11" s="61"/>
      <c r="D11" s="61"/>
      <c r="E11" s="62">
        <f t="shared" si="0"/>
        <v>0</v>
      </c>
    </row>
    <row r="12" spans="1:5" ht="16.5" x14ac:dyDescent="0.25">
      <c r="A12" s="11">
        <v>2</v>
      </c>
      <c r="B12" s="18" t="s">
        <v>15</v>
      </c>
      <c r="C12" s="59">
        <v>12000</v>
      </c>
      <c r="D12" s="59">
        <v>14322</v>
      </c>
      <c r="E12" s="60">
        <f t="shared" si="0"/>
        <v>2322</v>
      </c>
    </row>
    <row r="13" spans="1:5" ht="16.5" x14ac:dyDescent="0.25">
      <c r="A13" s="11">
        <v>3</v>
      </c>
      <c r="B13" s="18" t="s">
        <v>16</v>
      </c>
      <c r="C13" s="59"/>
      <c r="D13" s="59"/>
      <c r="E13" s="60">
        <f t="shared" si="0"/>
        <v>0</v>
      </c>
    </row>
    <row r="14" spans="1:5" ht="16.5" x14ac:dyDescent="0.25">
      <c r="A14" s="11">
        <v>3</v>
      </c>
      <c r="B14" s="20" t="s">
        <v>17</v>
      </c>
      <c r="C14" s="59">
        <v>157</v>
      </c>
      <c r="D14" s="59">
        <v>90</v>
      </c>
      <c r="E14" s="60">
        <f t="shared" si="0"/>
        <v>-67</v>
      </c>
    </row>
    <row r="15" spans="1:5" ht="16.5" x14ac:dyDescent="0.25">
      <c r="A15" s="11">
        <v>4</v>
      </c>
      <c r="B15" s="18" t="s">
        <v>18</v>
      </c>
      <c r="C15" s="59">
        <v>10</v>
      </c>
      <c r="D15" s="59">
        <v>6</v>
      </c>
      <c r="E15" s="60">
        <f t="shared" si="0"/>
        <v>-4</v>
      </c>
    </row>
    <row r="16" spans="1:5" ht="16.5" x14ac:dyDescent="0.25">
      <c r="A16" s="11">
        <v>6</v>
      </c>
      <c r="B16" s="20" t="s">
        <v>19</v>
      </c>
      <c r="C16" s="59"/>
      <c r="D16" s="59"/>
      <c r="E16" s="60">
        <f t="shared" si="0"/>
        <v>0</v>
      </c>
    </row>
    <row r="17" spans="1:5" ht="16.5" x14ac:dyDescent="0.25">
      <c r="A17" s="11">
        <v>5</v>
      </c>
      <c r="B17" s="20" t="s">
        <v>20</v>
      </c>
      <c r="C17" s="59"/>
      <c r="D17" s="59"/>
      <c r="E17" s="60">
        <f t="shared" si="0"/>
        <v>0</v>
      </c>
    </row>
    <row r="18" spans="1:5" ht="16.5" x14ac:dyDescent="0.25">
      <c r="A18" s="11">
        <v>5</v>
      </c>
      <c r="B18" s="20" t="s">
        <v>21</v>
      </c>
      <c r="C18" s="59">
        <v>5586.2</v>
      </c>
      <c r="D18" s="59"/>
      <c r="E18" s="60">
        <f t="shared" si="0"/>
        <v>-5586.2</v>
      </c>
    </row>
    <row r="19" spans="1:5" ht="16.5" x14ac:dyDescent="0.25">
      <c r="A19" s="11">
        <v>9</v>
      </c>
      <c r="B19" s="20" t="s">
        <v>86</v>
      </c>
      <c r="C19" s="59"/>
      <c r="D19" s="59"/>
      <c r="E19" s="60">
        <f t="shared" si="0"/>
        <v>0</v>
      </c>
    </row>
    <row r="20" spans="1:5" ht="16.5" x14ac:dyDescent="0.25">
      <c r="A20" s="11">
        <v>6</v>
      </c>
      <c r="B20" s="20" t="s">
        <v>25</v>
      </c>
      <c r="C20" s="59">
        <v>193.1</v>
      </c>
      <c r="D20" s="59">
        <v>143.9</v>
      </c>
      <c r="E20" s="60">
        <f>D20-C20</f>
        <v>-49.199999999999989</v>
      </c>
    </row>
    <row r="21" spans="1:5" ht="16.5" x14ac:dyDescent="0.25">
      <c r="A21" s="11">
        <v>11</v>
      </c>
      <c r="B21" s="26"/>
      <c r="C21" s="59"/>
      <c r="D21" s="59"/>
      <c r="E21" s="59">
        <f t="shared" si="0"/>
        <v>0</v>
      </c>
    </row>
    <row r="22" spans="1:5" ht="16.5" x14ac:dyDescent="0.25">
      <c r="A22" s="11">
        <v>12</v>
      </c>
      <c r="B22" s="26"/>
      <c r="C22" s="59"/>
      <c r="D22" s="59"/>
      <c r="E22" s="59">
        <f>D22-C22</f>
        <v>0</v>
      </c>
    </row>
    <row r="23" spans="1:5" ht="86.25" x14ac:dyDescent="0.25">
      <c r="A23" s="55" t="s">
        <v>87</v>
      </c>
      <c r="B23" s="56" t="s">
        <v>88</v>
      </c>
      <c r="C23" s="58">
        <f>+C24+C71+C85+C88</f>
        <v>110476.8</v>
      </c>
      <c r="D23" s="58">
        <f>+D24+D71+D85+D88</f>
        <v>107760.20000000001</v>
      </c>
      <c r="E23" s="58">
        <f t="shared" si="0"/>
        <v>-2716.5999999999913</v>
      </c>
    </row>
    <row r="24" spans="1:5" ht="34.5" x14ac:dyDescent="0.25">
      <c r="A24" s="63" t="s">
        <v>89</v>
      </c>
      <c r="B24" s="56" t="s">
        <v>90</v>
      </c>
      <c r="C24" s="58">
        <f>SUM(C25,C29:C34,C38:C61,C65:C70)</f>
        <v>110026.8</v>
      </c>
      <c r="D24" s="58">
        <f>SUM(D25,D29:D34,D38:D61,D65:D70)</f>
        <v>106772.20000000001</v>
      </c>
      <c r="E24" s="58">
        <f t="shared" si="0"/>
        <v>-3254.5999999999913</v>
      </c>
    </row>
    <row r="25" spans="1:5" ht="16.5" x14ac:dyDescent="0.25">
      <c r="A25" s="11">
        <v>1</v>
      </c>
      <c r="B25" s="26" t="s">
        <v>27</v>
      </c>
      <c r="C25" s="59">
        <v>94776</v>
      </c>
      <c r="D25" s="59">
        <v>93060.1</v>
      </c>
      <c r="E25" s="60">
        <f t="shared" si="0"/>
        <v>-1715.8999999999942</v>
      </c>
    </row>
    <row r="26" spans="1:5" x14ac:dyDescent="0.25">
      <c r="A26" s="31">
        <v>1.1000000000000001</v>
      </c>
      <c r="B26" s="16" t="s">
        <v>28</v>
      </c>
      <c r="C26" s="61"/>
      <c r="D26" s="61"/>
      <c r="E26" s="62">
        <f t="shared" si="0"/>
        <v>0</v>
      </c>
    </row>
    <row r="27" spans="1:5" x14ac:dyDescent="0.25">
      <c r="A27" s="31">
        <v>1.1000000000000001</v>
      </c>
      <c r="B27" s="29" t="s">
        <v>29</v>
      </c>
      <c r="C27" s="61">
        <v>8856</v>
      </c>
      <c r="D27" s="61">
        <v>8778</v>
      </c>
      <c r="E27" s="62">
        <f t="shared" si="0"/>
        <v>-78</v>
      </c>
    </row>
    <row r="28" spans="1:5" x14ac:dyDescent="0.25">
      <c r="A28" s="31">
        <v>1.2</v>
      </c>
      <c r="B28" s="16" t="s">
        <v>30</v>
      </c>
      <c r="C28" s="61">
        <v>400</v>
      </c>
      <c r="D28" s="61">
        <v>150</v>
      </c>
      <c r="E28" s="62">
        <f t="shared" si="0"/>
        <v>-250</v>
      </c>
    </row>
    <row r="29" spans="1:5" ht="16.5" x14ac:dyDescent="0.25">
      <c r="A29" s="11">
        <v>2</v>
      </c>
      <c r="B29" s="18" t="s">
        <v>31</v>
      </c>
      <c r="C29" s="59">
        <v>3500</v>
      </c>
      <c r="D29" s="59">
        <v>2186.3000000000002</v>
      </c>
      <c r="E29" s="60">
        <f t="shared" si="0"/>
        <v>-1313.6999999999998</v>
      </c>
    </row>
    <row r="30" spans="1:5" ht="16.5" x14ac:dyDescent="0.25">
      <c r="A30" s="11">
        <v>3</v>
      </c>
      <c r="B30" s="20" t="s">
        <v>32</v>
      </c>
      <c r="C30" s="59">
        <v>2186</v>
      </c>
      <c r="D30" s="59">
        <v>1511.8</v>
      </c>
      <c r="E30" s="60">
        <f t="shared" si="0"/>
        <v>-674.2</v>
      </c>
    </row>
    <row r="31" spans="1:5" ht="16.5" x14ac:dyDescent="0.25">
      <c r="A31" s="11">
        <v>4</v>
      </c>
      <c r="B31" s="20" t="s">
        <v>33</v>
      </c>
      <c r="C31" s="59">
        <v>120</v>
      </c>
      <c r="D31" s="59">
        <v>60</v>
      </c>
      <c r="E31" s="60">
        <f t="shared" si="0"/>
        <v>-60</v>
      </c>
    </row>
    <row r="32" spans="1:5" ht="16.5" x14ac:dyDescent="0.25">
      <c r="A32" s="11">
        <v>5</v>
      </c>
      <c r="B32" s="18" t="s">
        <v>34</v>
      </c>
      <c r="C32" s="59">
        <v>158.80000000000001</v>
      </c>
      <c r="D32" s="59">
        <v>164.8</v>
      </c>
      <c r="E32" s="60">
        <f t="shared" si="0"/>
        <v>6</v>
      </c>
    </row>
    <row r="33" spans="1:5" ht="16.5" x14ac:dyDescent="0.25">
      <c r="A33" s="11">
        <v>6</v>
      </c>
      <c r="B33" s="18" t="s">
        <v>35</v>
      </c>
      <c r="C33" s="59">
        <v>18</v>
      </c>
      <c r="D33" s="59">
        <v>18</v>
      </c>
      <c r="E33" s="60">
        <f t="shared" si="0"/>
        <v>0</v>
      </c>
    </row>
    <row r="34" spans="1:5" ht="16.5" x14ac:dyDescent="0.25">
      <c r="A34" s="11">
        <v>7</v>
      </c>
      <c r="B34" s="20" t="s">
        <v>36</v>
      </c>
      <c r="C34" s="60">
        <f>SUM(C35:C37)</f>
        <v>277.7</v>
      </c>
      <c r="D34" s="60">
        <f>SUM(D35:D37)</f>
        <v>240</v>
      </c>
      <c r="E34" s="60">
        <f t="shared" si="0"/>
        <v>-37.699999999999989</v>
      </c>
    </row>
    <row r="35" spans="1:5" x14ac:dyDescent="0.25">
      <c r="A35" s="31">
        <v>7.1</v>
      </c>
      <c r="B35" s="16" t="s">
        <v>37</v>
      </c>
      <c r="C35" s="61">
        <v>115.2</v>
      </c>
      <c r="D35" s="61">
        <v>115.2</v>
      </c>
      <c r="E35" s="62">
        <f t="shared" si="0"/>
        <v>0</v>
      </c>
    </row>
    <row r="36" spans="1:5" x14ac:dyDescent="0.25">
      <c r="A36" s="31">
        <v>7.2</v>
      </c>
      <c r="B36" s="32" t="s">
        <v>38</v>
      </c>
      <c r="C36" s="61">
        <v>72.5</v>
      </c>
      <c r="D36" s="61">
        <v>34.799999999999997</v>
      </c>
      <c r="E36" s="62">
        <f t="shared" si="0"/>
        <v>-37.700000000000003</v>
      </c>
    </row>
    <row r="37" spans="1:5" x14ac:dyDescent="0.25">
      <c r="A37" s="31">
        <v>7.3</v>
      </c>
      <c r="B37" s="32" t="s">
        <v>39</v>
      </c>
      <c r="C37" s="61">
        <v>90</v>
      </c>
      <c r="D37" s="61">
        <v>90</v>
      </c>
      <c r="E37" s="62">
        <f t="shared" si="0"/>
        <v>0</v>
      </c>
    </row>
    <row r="38" spans="1:5" ht="49.5" x14ac:dyDescent="0.25">
      <c r="A38" s="11">
        <v>8</v>
      </c>
      <c r="B38" s="33" t="s">
        <v>40</v>
      </c>
      <c r="C38" s="59">
        <v>2400</v>
      </c>
      <c r="D38" s="59">
        <v>2400</v>
      </c>
      <c r="E38" s="60">
        <f t="shared" si="0"/>
        <v>0</v>
      </c>
    </row>
    <row r="39" spans="1:5" ht="33" x14ac:dyDescent="0.25">
      <c r="A39" s="11">
        <v>9</v>
      </c>
      <c r="B39" s="33" t="s">
        <v>41</v>
      </c>
      <c r="C39" s="59"/>
      <c r="D39" s="59"/>
      <c r="E39" s="60">
        <f t="shared" si="0"/>
        <v>0</v>
      </c>
    </row>
    <row r="40" spans="1:5" ht="33" x14ac:dyDescent="0.25">
      <c r="A40" s="11">
        <v>10</v>
      </c>
      <c r="B40" s="33" t="s">
        <v>42</v>
      </c>
      <c r="C40" s="59">
        <v>700</v>
      </c>
      <c r="D40" s="59">
        <v>1100</v>
      </c>
      <c r="E40" s="60">
        <f t="shared" si="0"/>
        <v>400</v>
      </c>
    </row>
    <row r="41" spans="1:5" ht="33" x14ac:dyDescent="0.25">
      <c r="A41" s="11">
        <v>11</v>
      </c>
      <c r="B41" s="33" t="s">
        <v>43</v>
      </c>
      <c r="C41" s="59">
        <v>400</v>
      </c>
      <c r="D41" s="59">
        <v>433.2</v>
      </c>
      <c r="E41" s="60">
        <f t="shared" si="0"/>
        <v>33.199999999999989</v>
      </c>
    </row>
    <row r="42" spans="1:5" ht="49.5" x14ac:dyDescent="0.25">
      <c r="A42" s="11">
        <v>12</v>
      </c>
      <c r="B42" s="33" t="s">
        <v>44</v>
      </c>
      <c r="C42" s="59">
        <v>450</v>
      </c>
      <c r="D42" s="59">
        <v>446.8</v>
      </c>
      <c r="E42" s="60">
        <f t="shared" si="0"/>
        <v>-3.1999999999999886</v>
      </c>
    </row>
    <row r="43" spans="1:5" ht="33" x14ac:dyDescent="0.25">
      <c r="A43" s="11">
        <v>13</v>
      </c>
      <c r="B43" s="33" t="s">
        <v>45</v>
      </c>
      <c r="C43" s="59">
        <v>75</v>
      </c>
      <c r="D43" s="59"/>
      <c r="E43" s="60">
        <f t="shared" si="0"/>
        <v>-75</v>
      </c>
    </row>
    <row r="44" spans="1:5" ht="16.5" x14ac:dyDescent="0.25">
      <c r="A44" s="11">
        <v>14</v>
      </c>
      <c r="B44" s="33" t="s">
        <v>46</v>
      </c>
      <c r="C44" s="59"/>
      <c r="D44" s="59"/>
      <c r="E44" s="60">
        <f t="shared" si="0"/>
        <v>0</v>
      </c>
    </row>
    <row r="45" spans="1:5" ht="16.5" x14ac:dyDescent="0.25">
      <c r="A45" s="11">
        <v>15</v>
      </c>
      <c r="B45" s="33" t="s">
        <v>47</v>
      </c>
      <c r="C45" s="59"/>
      <c r="D45" s="59"/>
      <c r="E45" s="60">
        <f t="shared" si="0"/>
        <v>0</v>
      </c>
    </row>
    <row r="46" spans="1:5" ht="49.5" x14ac:dyDescent="0.25">
      <c r="A46" s="11">
        <v>14</v>
      </c>
      <c r="B46" s="33" t="s">
        <v>48</v>
      </c>
      <c r="C46" s="59">
        <v>350</v>
      </c>
      <c r="D46" s="59">
        <v>500</v>
      </c>
      <c r="E46" s="60">
        <f t="shared" si="0"/>
        <v>150</v>
      </c>
    </row>
    <row r="47" spans="1:5" ht="49.5" x14ac:dyDescent="0.25">
      <c r="A47" s="11">
        <v>15</v>
      </c>
      <c r="B47" s="33" t="s">
        <v>49</v>
      </c>
      <c r="C47" s="59"/>
      <c r="D47" s="59"/>
      <c r="E47" s="60">
        <f t="shared" si="0"/>
        <v>0</v>
      </c>
    </row>
    <row r="48" spans="1:5" ht="66" x14ac:dyDescent="0.25">
      <c r="A48" s="11">
        <v>16</v>
      </c>
      <c r="B48" s="33" t="s">
        <v>51</v>
      </c>
      <c r="C48" s="59">
        <v>10</v>
      </c>
      <c r="D48" s="59">
        <v>6</v>
      </c>
      <c r="E48" s="60">
        <f t="shared" si="0"/>
        <v>-4</v>
      </c>
    </row>
    <row r="49" spans="1:5" ht="49.5" x14ac:dyDescent="0.25">
      <c r="A49" s="11">
        <v>17</v>
      </c>
      <c r="B49" s="33" t="s">
        <v>52</v>
      </c>
      <c r="C49" s="59">
        <v>300</v>
      </c>
      <c r="D49" s="59">
        <v>275</v>
      </c>
      <c r="E49" s="60">
        <f t="shared" si="0"/>
        <v>-25</v>
      </c>
    </row>
    <row r="50" spans="1:5" ht="49.5" x14ac:dyDescent="0.25">
      <c r="A50" s="11">
        <v>18</v>
      </c>
      <c r="B50" s="33" t="s">
        <v>53</v>
      </c>
      <c r="C50" s="59">
        <v>120</v>
      </c>
      <c r="D50" s="59">
        <v>112</v>
      </c>
      <c r="E50" s="60">
        <f t="shared" si="0"/>
        <v>-8</v>
      </c>
    </row>
    <row r="51" spans="1:5" ht="49.5" x14ac:dyDescent="0.25">
      <c r="A51" s="11">
        <v>19</v>
      </c>
      <c r="B51" s="33" t="s">
        <v>54</v>
      </c>
      <c r="C51" s="59">
        <v>202.6</v>
      </c>
      <c r="D51" s="59">
        <v>170.6</v>
      </c>
      <c r="E51" s="60">
        <f t="shared" si="0"/>
        <v>-32</v>
      </c>
    </row>
    <row r="52" spans="1:5" ht="33" x14ac:dyDescent="0.25">
      <c r="A52" s="11">
        <v>20</v>
      </c>
      <c r="B52" s="33" t="s">
        <v>55</v>
      </c>
      <c r="C52" s="59"/>
      <c r="D52" s="59"/>
      <c r="E52" s="60">
        <f t="shared" si="0"/>
        <v>0</v>
      </c>
    </row>
    <row r="53" spans="1:5" ht="33" x14ac:dyDescent="0.25">
      <c r="A53" s="11">
        <v>21</v>
      </c>
      <c r="B53" s="33" t="s">
        <v>56</v>
      </c>
      <c r="C53" s="59">
        <v>12</v>
      </c>
      <c r="D53" s="59">
        <v>24</v>
      </c>
      <c r="E53" s="60">
        <f t="shared" si="0"/>
        <v>12</v>
      </c>
    </row>
    <row r="54" spans="1:5" ht="33" x14ac:dyDescent="0.25">
      <c r="A54" s="11">
        <v>22</v>
      </c>
      <c r="B54" s="33" t="s">
        <v>57</v>
      </c>
      <c r="C54" s="59"/>
      <c r="D54" s="59"/>
      <c r="E54" s="60">
        <f t="shared" si="0"/>
        <v>0</v>
      </c>
    </row>
    <row r="55" spans="1:5" ht="66" x14ac:dyDescent="0.25">
      <c r="A55" s="11">
        <v>23</v>
      </c>
      <c r="B55" s="33" t="s">
        <v>59</v>
      </c>
      <c r="C55" s="59"/>
      <c r="D55" s="59"/>
      <c r="E55" s="60">
        <f t="shared" si="0"/>
        <v>0</v>
      </c>
    </row>
    <row r="56" spans="1:5" ht="16.5" x14ac:dyDescent="0.25">
      <c r="A56" s="11">
        <v>24</v>
      </c>
      <c r="B56" s="18" t="s">
        <v>60</v>
      </c>
      <c r="C56" s="59"/>
      <c r="D56" s="59"/>
      <c r="E56" s="64">
        <f t="shared" si="0"/>
        <v>0</v>
      </c>
    </row>
    <row r="57" spans="1:5" ht="16.5" x14ac:dyDescent="0.25">
      <c r="A57" s="11">
        <v>25</v>
      </c>
      <c r="B57" s="18" t="s">
        <v>61</v>
      </c>
      <c r="C57" s="59">
        <v>100</v>
      </c>
      <c r="D57" s="59"/>
      <c r="E57" s="60">
        <f t="shared" si="0"/>
        <v>-100</v>
      </c>
    </row>
    <row r="58" spans="1:5" ht="16.5" x14ac:dyDescent="0.25">
      <c r="A58" s="11">
        <v>26</v>
      </c>
      <c r="B58" s="12" t="s">
        <v>91</v>
      </c>
      <c r="C58" s="59">
        <v>200</v>
      </c>
      <c r="D58" s="59">
        <v>200</v>
      </c>
      <c r="E58" s="59">
        <f t="shared" si="0"/>
        <v>0</v>
      </c>
    </row>
    <row r="59" spans="1:5" ht="16.5" x14ac:dyDescent="0.25">
      <c r="A59" s="11">
        <v>27</v>
      </c>
      <c r="B59" s="12" t="s">
        <v>64</v>
      </c>
      <c r="C59" s="59">
        <v>400</v>
      </c>
      <c r="D59" s="59">
        <v>453.2</v>
      </c>
      <c r="E59" s="59">
        <f t="shared" si="0"/>
        <v>53.199999999999989</v>
      </c>
    </row>
    <row r="60" spans="1:5" ht="16.5" x14ac:dyDescent="0.25">
      <c r="A60" s="11">
        <v>28</v>
      </c>
      <c r="B60" s="12" t="s">
        <v>63</v>
      </c>
      <c r="C60" s="59">
        <v>700</v>
      </c>
      <c r="D60" s="59">
        <v>341</v>
      </c>
      <c r="E60" s="59">
        <f t="shared" si="0"/>
        <v>-359</v>
      </c>
    </row>
    <row r="61" spans="1:5" ht="66" x14ac:dyDescent="0.25">
      <c r="A61" s="11">
        <v>29</v>
      </c>
      <c r="B61" s="65" t="s">
        <v>92</v>
      </c>
      <c r="C61" s="60">
        <f>SUM(C62:C64)</f>
        <v>2025.7</v>
      </c>
      <c r="D61" s="60">
        <f>SUM(D62:D64)</f>
        <v>2471.9</v>
      </c>
      <c r="E61" s="60">
        <f t="shared" si="0"/>
        <v>446.20000000000005</v>
      </c>
    </row>
    <row r="62" spans="1:5" ht="16.5" x14ac:dyDescent="0.25">
      <c r="A62" s="11">
        <v>1</v>
      </c>
      <c r="B62" s="66" t="s">
        <v>93</v>
      </c>
      <c r="C62" s="61"/>
      <c r="D62" s="61"/>
      <c r="E62" s="62">
        <f t="shared" si="0"/>
        <v>0</v>
      </c>
    </row>
    <row r="63" spans="1:5" ht="16.5" x14ac:dyDescent="0.25">
      <c r="A63" s="11">
        <v>2</v>
      </c>
      <c r="B63" s="66" t="s">
        <v>94</v>
      </c>
      <c r="C63" s="61">
        <v>2025.7</v>
      </c>
      <c r="D63" s="61">
        <v>2471.9</v>
      </c>
      <c r="E63" s="62">
        <f t="shared" si="0"/>
        <v>446.20000000000005</v>
      </c>
    </row>
    <row r="64" spans="1:5" ht="16.5" x14ac:dyDescent="0.25">
      <c r="A64" s="11">
        <v>3</v>
      </c>
      <c r="B64" s="66" t="s">
        <v>95</v>
      </c>
      <c r="C64" s="61"/>
      <c r="D64" s="61"/>
      <c r="E64" s="62">
        <f t="shared" si="0"/>
        <v>0</v>
      </c>
    </row>
    <row r="65" spans="1:5" ht="16.5" x14ac:dyDescent="0.25">
      <c r="A65" s="67">
        <v>30</v>
      </c>
      <c r="B65" s="68" t="s">
        <v>68</v>
      </c>
      <c r="C65" s="59">
        <v>90</v>
      </c>
      <c r="D65" s="59">
        <v>90</v>
      </c>
      <c r="E65" s="60">
        <f t="shared" si="0"/>
        <v>0</v>
      </c>
    </row>
    <row r="66" spans="1:5" ht="49.5" x14ac:dyDescent="0.25">
      <c r="A66" s="67">
        <v>31</v>
      </c>
      <c r="B66" s="65" t="s">
        <v>96</v>
      </c>
      <c r="C66" s="59">
        <v>401.4</v>
      </c>
      <c r="D66" s="59">
        <v>401.4</v>
      </c>
      <c r="E66" s="60">
        <f t="shared" si="0"/>
        <v>0</v>
      </c>
    </row>
    <row r="67" spans="1:5" x14ac:dyDescent="0.25">
      <c r="A67" s="67">
        <v>32.299999999999997</v>
      </c>
      <c r="B67" s="2"/>
      <c r="C67" s="2"/>
      <c r="D67" s="2"/>
      <c r="E67" s="2"/>
    </row>
    <row r="68" spans="1:5" ht="16.5" x14ac:dyDescent="0.25">
      <c r="A68" s="69">
        <v>33</v>
      </c>
      <c r="B68" s="36"/>
      <c r="C68" s="36"/>
      <c r="D68" s="36"/>
      <c r="E68" s="36"/>
    </row>
    <row r="69" spans="1:5" ht="16.5" x14ac:dyDescent="0.25">
      <c r="A69" s="69">
        <v>34</v>
      </c>
      <c r="B69" s="36"/>
      <c r="C69" s="36"/>
      <c r="D69" s="36"/>
      <c r="E69" s="36"/>
    </row>
    <row r="70" spans="1:5" ht="16.5" x14ac:dyDescent="0.25">
      <c r="A70" s="69">
        <v>32</v>
      </c>
      <c r="B70" s="20" t="s">
        <v>97</v>
      </c>
      <c r="C70" s="59">
        <v>53.6</v>
      </c>
      <c r="D70" s="59">
        <v>106.1</v>
      </c>
      <c r="E70" s="60">
        <f t="shared" si="0"/>
        <v>52.499999999999993</v>
      </c>
    </row>
    <row r="71" spans="1:5" ht="34.5" x14ac:dyDescent="0.25">
      <c r="A71" s="70" t="s">
        <v>98</v>
      </c>
      <c r="B71" s="56" t="s">
        <v>99</v>
      </c>
      <c r="C71" s="58">
        <f>+C72+C80+C84</f>
        <v>450</v>
      </c>
      <c r="D71" s="58">
        <f>+D72+D80+D84</f>
        <v>988</v>
      </c>
      <c r="E71" s="71">
        <f t="shared" si="0"/>
        <v>538</v>
      </c>
    </row>
    <row r="72" spans="1:5" ht="66" x14ac:dyDescent="0.25">
      <c r="A72" s="69">
        <v>1</v>
      </c>
      <c r="B72" s="72" t="s">
        <v>100</v>
      </c>
      <c r="C72" s="60"/>
      <c r="D72" s="60">
        <f>SUM(D73:D79)</f>
        <v>0</v>
      </c>
      <c r="E72" s="60">
        <f t="shared" si="0"/>
        <v>0</v>
      </c>
    </row>
    <row r="73" spans="1:5" ht="33" x14ac:dyDescent="0.25">
      <c r="A73" s="69">
        <v>1.1000000000000001</v>
      </c>
      <c r="B73" s="73" t="s">
        <v>101</v>
      </c>
      <c r="C73" s="59"/>
      <c r="D73" s="59"/>
      <c r="E73" s="60">
        <f t="shared" ref="E73:E91" si="1">D73-C73</f>
        <v>0</v>
      </c>
    </row>
    <row r="74" spans="1:5" ht="33" x14ac:dyDescent="0.25">
      <c r="A74" s="69">
        <v>1.2</v>
      </c>
      <c r="B74" s="73" t="s">
        <v>102</v>
      </c>
      <c r="C74" s="59"/>
      <c r="D74" s="59"/>
      <c r="E74" s="60">
        <f t="shared" si="1"/>
        <v>0</v>
      </c>
    </row>
    <row r="75" spans="1:5" ht="49.5" x14ac:dyDescent="0.25">
      <c r="A75" s="69">
        <v>1.3</v>
      </c>
      <c r="B75" s="73" t="s">
        <v>103</v>
      </c>
      <c r="C75" s="59"/>
      <c r="D75" s="59"/>
      <c r="E75" s="60">
        <f t="shared" si="1"/>
        <v>0</v>
      </c>
    </row>
    <row r="76" spans="1:5" ht="33" x14ac:dyDescent="0.25">
      <c r="A76" s="69">
        <v>1.4</v>
      </c>
      <c r="B76" s="73" t="s">
        <v>104</v>
      </c>
      <c r="C76" s="59"/>
      <c r="D76" s="59"/>
      <c r="E76" s="60">
        <f t="shared" si="1"/>
        <v>0</v>
      </c>
    </row>
    <row r="77" spans="1:5" ht="16.5" x14ac:dyDescent="0.25">
      <c r="A77" s="69">
        <v>1.5</v>
      </c>
      <c r="B77" s="73" t="s">
        <v>105</v>
      </c>
      <c r="C77" s="59"/>
      <c r="D77" s="59"/>
      <c r="E77" s="60">
        <f t="shared" si="1"/>
        <v>0</v>
      </c>
    </row>
    <row r="78" spans="1:5" ht="16.5" x14ac:dyDescent="0.25">
      <c r="A78" s="69">
        <v>1.6</v>
      </c>
      <c r="B78" s="74" t="s">
        <v>106</v>
      </c>
      <c r="C78" s="59"/>
      <c r="D78" s="59"/>
      <c r="E78" s="59">
        <f>D78-C78</f>
        <v>0</v>
      </c>
    </row>
    <row r="79" spans="1:5" ht="33" x14ac:dyDescent="0.25">
      <c r="A79" s="69">
        <v>1.7</v>
      </c>
      <c r="B79" s="74" t="s">
        <v>107</v>
      </c>
      <c r="C79" s="59"/>
      <c r="D79" s="59"/>
      <c r="E79" s="59">
        <f t="shared" si="1"/>
        <v>0</v>
      </c>
    </row>
    <row r="80" spans="1:5" ht="82.5" x14ac:dyDescent="0.25">
      <c r="A80" s="69">
        <v>2</v>
      </c>
      <c r="B80" s="72" t="s">
        <v>108</v>
      </c>
      <c r="C80" s="60">
        <f>SUM(C81:C83)</f>
        <v>450</v>
      </c>
      <c r="D80" s="60">
        <f>SUM(D81:D83)</f>
        <v>988</v>
      </c>
      <c r="E80" s="60">
        <f t="shared" si="1"/>
        <v>538</v>
      </c>
    </row>
    <row r="81" spans="1:5" ht="33" x14ac:dyDescent="0.25">
      <c r="A81" s="69">
        <v>2.1</v>
      </c>
      <c r="B81" s="72" t="s">
        <v>109</v>
      </c>
      <c r="C81" s="59"/>
      <c r="D81" s="59"/>
      <c r="E81" s="60">
        <f t="shared" si="1"/>
        <v>0</v>
      </c>
    </row>
    <row r="82" spans="1:5" ht="16.5" x14ac:dyDescent="0.25">
      <c r="A82" s="69">
        <v>2.2000000000000002</v>
      </c>
      <c r="B82" s="75" t="s">
        <v>110</v>
      </c>
      <c r="C82" s="59">
        <v>450</v>
      </c>
      <c r="D82" s="59">
        <v>988</v>
      </c>
      <c r="E82" s="60">
        <f t="shared" si="1"/>
        <v>538</v>
      </c>
    </row>
    <row r="83" spans="1:5" ht="66" x14ac:dyDescent="0.25">
      <c r="A83" s="69">
        <v>2.2999999999999998</v>
      </c>
      <c r="B83" s="72" t="s">
        <v>111</v>
      </c>
      <c r="C83" s="59"/>
      <c r="D83" s="59"/>
      <c r="E83" s="60">
        <f t="shared" si="1"/>
        <v>0</v>
      </c>
    </row>
    <row r="84" spans="1:5" ht="66" x14ac:dyDescent="0.25">
      <c r="A84" s="69">
        <v>3</v>
      </c>
      <c r="B84" s="73" t="s">
        <v>112</v>
      </c>
      <c r="C84" s="59"/>
      <c r="D84" s="59"/>
      <c r="E84" s="60">
        <f t="shared" si="1"/>
        <v>0</v>
      </c>
    </row>
    <row r="85" spans="1:5" ht="86.25" x14ac:dyDescent="0.25">
      <c r="A85" s="70" t="s">
        <v>113</v>
      </c>
      <c r="B85" s="56" t="s">
        <v>114</v>
      </c>
      <c r="C85" s="58">
        <f>SUM(C86:C87)</f>
        <v>0</v>
      </c>
      <c r="D85" s="58">
        <f>SUM(D86:D87)</f>
        <v>0</v>
      </c>
      <c r="E85" s="71">
        <f t="shared" si="1"/>
        <v>0</v>
      </c>
    </row>
    <row r="86" spans="1:5" ht="16.5" x14ac:dyDescent="0.25">
      <c r="A86" s="69">
        <v>1</v>
      </c>
      <c r="B86" s="12"/>
      <c r="C86" s="59"/>
      <c r="D86" s="59"/>
      <c r="E86" s="59">
        <f t="shared" si="1"/>
        <v>0</v>
      </c>
    </row>
    <row r="87" spans="1:5" ht="16.5" x14ac:dyDescent="0.25">
      <c r="A87" s="69">
        <v>2</v>
      </c>
      <c r="B87" s="12"/>
      <c r="C87" s="59"/>
      <c r="D87" s="59"/>
      <c r="E87" s="59">
        <f t="shared" si="1"/>
        <v>0</v>
      </c>
    </row>
    <row r="88" spans="1:5" ht="51.75" x14ac:dyDescent="0.25">
      <c r="A88" s="70" t="s">
        <v>115</v>
      </c>
      <c r="B88" s="56" t="s">
        <v>116</v>
      </c>
      <c r="C88" s="58">
        <f>SUM(C89:C90)</f>
        <v>0</v>
      </c>
      <c r="D88" s="58">
        <f>SUM(D89:D90)</f>
        <v>0</v>
      </c>
      <c r="E88" s="71">
        <f t="shared" si="1"/>
        <v>0</v>
      </c>
    </row>
    <row r="89" spans="1:5" ht="33" x14ac:dyDescent="0.25">
      <c r="A89" s="69">
        <v>1</v>
      </c>
      <c r="B89" s="74" t="s">
        <v>117</v>
      </c>
      <c r="C89" s="59"/>
      <c r="D89" s="59"/>
      <c r="E89" s="59">
        <f t="shared" si="1"/>
        <v>0</v>
      </c>
    </row>
    <row r="90" spans="1:5" ht="16.5" x14ac:dyDescent="0.25">
      <c r="A90" s="69">
        <v>2</v>
      </c>
      <c r="B90" s="74" t="s">
        <v>118</v>
      </c>
      <c r="C90" s="59"/>
      <c r="D90" s="59"/>
      <c r="E90" s="59">
        <f t="shared" si="1"/>
        <v>0</v>
      </c>
    </row>
    <row r="91" spans="1:5" ht="103.5" x14ac:dyDescent="0.25">
      <c r="A91" s="55" t="s">
        <v>119</v>
      </c>
      <c r="B91" s="56" t="s">
        <v>120</v>
      </c>
      <c r="C91" s="58">
        <f>C6+C7-C23</f>
        <v>12512</v>
      </c>
      <c r="D91" s="58">
        <f>D6+D7-D23</f>
        <v>11844.199999999983</v>
      </c>
      <c r="E91" s="58">
        <f t="shared" si="1"/>
        <v>-667.80000000001746</v>
      </c>
    </row>
    <row r="92" spans="1:5" ht="17.25" x14ac:dyDescent="0.25">
      <c r="A92" s="76"/>
      <c r="B92" s="77"/>
      <c r="C92" s="42"/>
      <c r="D92" s="42"/>
      <c r="E92" s="42"/>
    </row>
    <row r="93" spans="1:5" ht="17.25" x14ac:dyDescent="0.25">
      <c r="A93" s="76"/>
      <c r="B93" s="78"/>
      <c r="C93" s="42"/>
      <c r="D93" s="42"/>
      <c r="E93" s="42"/>
    </row>
    <row r="94" spans="1:5" x14ac:dyDescent="0.25">
      <c r="A94" s="42"/>
      <c r="B94" s="2"/>
      <c r="C94" s="42"/>
      <c r="D94" s="42"/>
      <c r="E94" s="42"/>
    </row>
    <row r="95" spans="1:5" ht="17.25" x14ac:dyDescent="0.25">
      <c r="A95" s="49"/>
      <c r="B95" s="79" t="s">
        <v>72</v>
      </c>
      <c r="C95" s="2"/>
      <c r="D95" s="111" t="s">
        <v>73</v>
      </c>
      <c r="E95" s="111"/>
    </row>
    <row r="96" spans="1:5" ht="17.25" x14ac:dyDescent="0.25">
      <c r="A96" s="49"/>
      <c r="B96" s="49" t="s">
        <v>121</v>
      </c>
      <c r="C96" s="49"/>
      <c r="D96" s="112" t="s">
        <v>74</v>
      </c>
      <c r="E96" s="112"/>
    </row>
    <row r="97" spans="1:5" ht="17.25" x14ac:dyDescent="0.25">
      <c r="A97" s="49"/>
      <c r="B97" s="49"/>
      <c r="C97" s="49"/>
      <c r="D97" s="44"/>
      <c r="E97" s="44"/>
    </row>
    <row r="98" spans="1:5" ht="17.25" x14ac:dyDescent="0.25">
      <c r="A98" s="2"/>
      <c r="B98" s="80" t="s">
        <v>75</v>
      </c>
      <c r="C98" s="2"/>
      <c r="D98" s="111" t="s">
        <v>122</v>
      </c>
      <c r="E98" s="111"/>
    </row>
    <row r="99" spans="1:5" x14ac:dyDescent="0.25">
      <c r="A99" s="2"/>
      <c r="B99" s="2"/>
      <c r="C99" s="2"/>
      <c r="D99" s="112" t="s">
        <v>74</v>
      </c>
      <c r="E99" s="112"/>
    </row>
    <row r="100" spans="1:5" x14ac:dyDescent="0.25">
      <c r="A100" s="2"/>
      <c r="B100" s="47" t="s">
        <v>77</v>
      </c>
      <c r="C100" s="2"/>
      <c r="D100" s="2"/>
      <c r="E100" s="2"/>
    </row>
  </sheetData>
  <mergeCells count="7">
    <mergeCell ref="D99:E99"/>
    <mergeCell ref="A1:E1"/>
    <mergeCell ref="A2:E2"/>
    <mergeCell ref="A3:E3"/>
    <mergeCell ref="D95:E95"/>
    <mergeCell ref="D96:E96"/>
    <mergeCell ref="D98:E9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sqref="A1:E1"/>
    </sheetView>
  </sheetViews>
  <sheetFormatPr defaultRowHeight="15" x14ac:dyDescent="0.25"/>
  <cols>
    <col min="1" max="1" width="22.140625" customWidth="1"/>
    <col min="2" max="2" width="21.85546875" customWidth="1"/>
    <col min="3" max="3" width="20" customWidth="1"/>
    <col min="4" max="4" width="17.42578125" customWidth="1"/>
    <col min="5" max="5" width="16.42578125" customWidth="1"/>
  </cols>
  <sheetData>
    <row r="1" spans="1:5" ht="17.25" x14ac:dyDescent="0.25">
      <c r="A1" s="113" t="s">
        <v>123</v>
      </c>
      <c r="B1" s="114"/>
      <c r="C1" s="114"/>
      <c r="D1" s="114"/>
      <c r="E1" s="115"/>
    </row>
    <row r="2" spans="1:5" ht="40.5" x14ac:dyDescent="0.25">
      <c r="A2" s="81">
        <v>1.1000000000000001</v>
      </c>
      <c r="B2" s="82" t="s">
        <v>124</v>
      </c>
      <c r="C2" s="81" t="s">
        <v>125</v>
      </c>
      <c r="D2" s="24"/>
      <c r="E2" s="24"/>
    </row>
    <row r="3" spans="1:5" ht="27" x14ac:dyDescent="0.25">
      <c r="A3" s="81">
        <v>1.2</v>
      </c>
      <c r="B3" s="82" t="s">
        <v>126</v>
      </c>
      <c r="C3" s="81" t="s">
        <v>127</v>
      </c>
      <c r="D3" s="24"/>
      <c r="E3" s="24"/>
    </row>
    <row r="4" spans="1:5" x14ac:dyDescent="0.25">
      <c r="A4" s="81">
        <v>1.3</v>
      </c>
      <c r="B4" s="82" t="s">
        <v>128</v>
      </c>
      <c r="C4" s="81" t="s">
        <v>129</v>
      </c>
      <c r="D4" s="24">
        <v>4.0999999999999996</v>
      </c>
      <c r="E4" s="24"/>
    </row>
    <row r="5" spans="1:5" x14ac:dyDescent="0.25">
      <c r="A5" s="81">
        <v>1.4</v>
      </c>
      <c r="B5" s="82" t="s">
        <v>130</v>
      </c>
      <c r="C5" s="81" t="s">
        <v>131</v>
      </c>
      <c r="D5" s="24">
        <v>15</v>
      </c>
      <c r="E5" s="24"/>
    </row>
    <row r="6" spans="1:5" ht="27" x14ac:dyDescent="0.25">
      <c r="A6" s="81">
        <v>1.5</v>
      </c>
      <c r="B6" s="83" t="s">
        <v>132</v>
      </c>
      <c r="C6" s="81" t="s">
        <v>133</v>
      </c>
      <c r="D6" s="24">
        <v>480</v>
      </c>
      <c r="E6" s="24"/>
    </row>
    <row r="7" spans="1:5" x14ac:dyDescent="0.25">
      <c r="A7" s="81">
        <v>1.6</v>
      </c>
      <c r="B7" s="83"/>
      <c r="C7" s="84" t="s">
        <v>134</v>
      </c>
      <c r="D7" s="24">
        <v>23.2</v>
      </c>
      <c r="E7" s="24"/>
    </row>
    <row r="8" spans="1:5" x14ac:dyDescent="0.25">
      <c r="A8" s="81">
        <v>1.7</v>
      </c>
      <c r="B8" s="83"/>
      <c r="C8" s="84" t="s">
        <v>135</v>
      </c>
      <c r="D8" s="24"/>
      <c r="E8" s="24"/>
    </row>
    <row r="9" spans="1:5" ht="27" x14ac:dyDescent="0.25">
      <c r="A9" s="81">
        <v>1.8</v>
      </c>
      <c r="B9" s="83"/>
      <c r="C9" s="84" t="s">
        <v>136</v>
      </c>
      <c r="D9" s="24">
        <v>55</v>
      </c>
      <c r="E9" s="24"/>
    </row>
    <row r="10" spans="1:5" x14ac:dyDescent="0.25">
      <c r="A10" s="81">
        <v>1.9</v>
      </c>
      <c r="B10" s="83"/>
      <c r="C10" s="84" t="s">
        <v>137</v>
      </c>
      <c r="D10" s="24">
        <v>352.8</v>
      </c>
      <c r="E10" s="24"/>
    </row>
    <row r="11" spans="1:5" x14ac:dyDescent="0.25">
      <c r="A11" s="85">
        <v>2</v>
      </c>
      <c r="B11" s="83"/>
      <c r="C11" s="84"/>
      <c r="D11" s="24"/>
      <c r="E11" s="24"/>
    </row>
    <row r="12" spans="1:5" x14ac:dyDescent="0.25">
      <c r="A12" s="81">
        <v>2.1</v>
      </c>
      <c r="B12" s="83"/>
      <c r="C12" s="84" t="s">
        <v>138</v>
      </c>
      <c r="D12" s="24">
        <v>130</v>
      </c>
      <c r="E12" s="24"/>
    </row>
    <row r="13" spans="1:5" ht="27" x14ac:dyDescent="0.25">
      <c r="A13" s="81">
        <v>2.2000000000000002</v>
      </c>
      <c r="B13" s="83" t="s">
        <v>139</v>
      </c>
      <c r="C13" s="81" t="s">
        <v>93</v>
      </c>
      <c r="D13" s="24"/>
      <c r="E13" s="24"/>
    </row>
    <row r="14" spans="1:5" ht="27" x14ac:dyDescent="0.25">
      <c r="A14" s="81">
        <v>2.2999999999999998</v>
      </c>
      <c r="B14" s="83" t="s">
        <v>139</v>
      </c>
      <c r="C14" s="81" t="s">
        <v>94</v>
      </c>
      <c r="D14" s="24"/>
      <c r="E14" s="24"/>
    </row>
    <row r="15" spans="1:5" ht="27" x14ac:dyDescent="0.25">
      <c r="A15" s="81">
        <v>2.4</v>
      </c>
      <c r="B15" s="83" t="s">
        <v>139</v>
      </c>
      <c r="C15" s="81" t="s">
        <v>140</v>
      </c>
      <c r="D15" s="24">
        <v>3235.6</v>
      </c>
      <c r="E15" s="24"/>
    </row>
    <row r="16" spans="1:5" ht="27" x14ac:dyDescent="0.25">
      <c r="A16" s="81">
        <v>2.5</v>
      </c>
      <c r="B16" s="83" t="s">
        <v>139</v>
      </c>
      <c r="C16" s="81" t="s">
        <v>141</v>
      </c>
      <c r="D16" s="24">
        <v>334.2</v>
      </c>
      <c r="E16" s="24"/>
    </row>
    <row r="17" spans="1:5" ht="27" x14ac:dyDescent="0.25">
      <c r="A17" s="81">
        <v>2.6</v>
      </c>
      <c r="B17" s="82" t="s">
        <v>142</v>
      </c>
      <c r="C17" s="81" t="s">
        <v>143</v>
      </c>
      <c r="D17" s="24">
        <v>13320.2</v>
      </c>
      <c r="E17" s="24"/>
    </row>
    <row r="18" spans="1:5" ht="27" x14ac:dyDescent="0.25">
      <c r="A18" s="81">
        <v>2.7</v>
      </c>
      <c r="B18" s="83" t="s">
        <v>132</v>
      </c>
      <c r="C18" s="81" t="s">
        <v>144</v>
      </c>
      <c r="D18" s="24"/>
      <c r="E18" s="24"/>
    </row>
    <row r="19" spans="1:5" ht="42.75" x14ac:dyDescent="0.25">
      <c r="A19" s="81"/>
      <c r="B19" s="86" t="s">
        <v>145</v>
      </c>
      <c r="C19" s="81"/>
      <c r="D19" s="87">
        <f>SUM(D20:D22)</f>
        <v>0</v>
      </c>
      <c r="E19" s="24"/>
    </row>
    <row r="20" spans="1:5" ht="54" x14ac:dyDescent="0.25">
      <c r="A20" s="81">
        <v>1.23</v>
      </c>
      <c r="B20" s="88"/>
      <c r="C20" s="81" t="s">
        <v>146</v>
      </c>
      <c r="D20" s="24"/>
      <c r="E20" s="24"/>
    </row>
    <row r="21" spans="1:5" ht="27" x14ac:dyDescent="0.25">
      <c r="A21" s="81">
        <v>1.24</v>
      </c>
      <c r="B21" s="83" t="s">
        <v>132</v>
      </c>
      <c r="C21" s="81" t="s">
        <v>147</v>
      </c>
      <c r="D21" s="24"/>
      <c r="E21" s="24"/>
    </row>
    <row r="22" spans="1:5" ht="27" x14ac:dyDescent="0.25">
      <c r="A22" s="81">
        <v>1.25</v>
      </c>
      <c r="B22" s="83" t="s">
        <v>132</v>
      </c>
      <c r="C22" s="81" t="s">
        <v>148</v>
      </c>
      <c r="D22" s="24"/>
      <c r="E22" s="24"/>
    </row>
    <row r="23" spans="1:5" ht="17.25" x14ac:dyDescent="0.25">
      <c r="A23" s="89"/>
      <c r="B23" s="90" t="s">
        <v>149</v>
      </c>
      <c r="C23" s="91"/>
      <c r="D23" s="92">
        <f>SUM(D2:D19)</f>
        <v>17950.099999999999</v>
      </c>
      <c r="E23" s="93"/>
    </row>
    <row r="24" spans="1:5" x14ac:dyDescent="0.25">
      <c r="A24" s="94"/>
      <c r="B24" s="95"/>
      <c r="C24" s="95"/>
      <c r="D24" s="96"/>
      <c r="E24" s="96"/>
    </row>
    <row r="25" spans="1:5" ht="33" x14ac:dyDescent="0.25">
      <c r="A25" s="94"/>
      <c r="B25" s="95"/>
      <c r="C25" s="97" t="s">
        <v>150</v>
      </c>
      <c r="D25" s="96"/>
      <c r="E25" s="96"/>
    </row>
    <row r="26" spans="1:5" ht="69" x14ac:dyDescent="0.25">
      <c r="A26" s="98">
        <v>1</v>
      </c>
      <c r="B26" s="99" t="s">
        <v>151</v>
      </c>
      <c r="C26" s="92">
        <v>11844.2</v>
      </c>
      <c r="D26" s="116"/>
      <c r="E26" s="117"/>
    </row>
    <row r="27" spans="1:5" x14ac:dyDescent="0.25">
      <c r="A27" s="94"/>
      <c r="B27" s="95"/>
      <c r="C27" s="95"/>
      <c r="D27" s="96"/>
      <c r="E27" s="96"/>
    </row>
    <row r="28" spans="1:5" x14ac:dyDescent="0.25">
      <c r="A28" s="94"/>
      <c r="B28" s="95"/>
      <c r="C28" s="95"/>
      <c r="D28" s="96"/>
      <c r="E28" s="96"/>
    </row>
    <row r="29" spans="1:5" ht="17.25" x14ac:dyDescent="0.25">
      <c r="A29" s="100"/>
      <c r="B29" s="101" t="s">
        <v>72</v>
      </c>
      <c r="C29" s="102"/>
      <c r="D29" s="118" t="s">
        <v>73</v>
      </c>
      <c r="E29" s="118"/>
    </row>
    <row r="30" spans="1:5" x14ac:dyDescent="0.25">
      <c r="A30" s="100"/>
      <c r="B30" s="103"/>
      <c r="C30" s="104"/>
      <c r="D30" s="119" t="s">
        <v>152</v>
      </c>
      <c r="E30" s="119"/>
    </row>
    <row r="31" spans="1:5" x14ac:dyDescent="0.25">
      <c r="A31" s="100"/>
      <c r="B31" s="103"/>
      <c r="C31" s="104"/>
      <c r="D31" s="105"/>
      <c r="E31" s="106"/>
    </row>
    <row r="32" spans="1:5" ht="17.25" x14ac:dyDescent="0.25">
      <c r="A32" s="100"/>
      <c r="B32" s="101" t="s">
        <v>75</v>
      </c>
      <c r="C32" s="102"/>
      <c r="D32" s="118" t="s">
        <v>122</v>
      </c>
      <c r="E32" s="118"/>
    </row>
  </sheetData>
  <mergeCells count="5">
    <mergeCell ref="A1:E1"/>
    <mergeCell ref="D26:E26"/>
    <mergeCell ref="D29:E29"/>
    <mergeCell ref="D30:E30"/>
    <mergeCell ref="D32:E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Arpine</cp:lastModifiedBy>
  <dcterms:created xsi:type="dcterms:W3CDTF">2018-09-05T10:05:44Z</dcterms:created>
  <dcterms:modified xsi:type="dcterms:W3CDTF">2018-09-14T06:43:30Z</dcterms:modified>
</cp:coreProperties>
</file>